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activeTab="1"/>
  </bookViews>
  <sheets>
    <sheet name="PLANTILLA  f069" sheetId="1" r:id="rId1"/>
    <sheet name="PACC - SNCC.F.053 (4)" sheetId="2" r:id="rId2"/>
  </sheets>
  <externalReferences>
    <externalReference r:id="rId5"/>
    <externalReference r:id="rId6"/>
    <externalReference r:id="rId7"/>
    <externalReference r:id="rId8"/>
  </externalReferences>
  <definedNames>
    <definedName name="a" localSheetId="1">'[1]Catalogos'!#REF!</definedName>
    <definedName name="a" localSheetId="0">'[2]Catalogos'!#REF!</definedName>
    <definedName name="a">'[3]Catalogos'!#REF!</definedName>
    <definedName name="ADMINISTACION_DE_OBLIGACIONES_DEL_TESORO_NACIONAL" localSheetId="1">'[1]Catalogos'!#REF!</definedName>
    <definedName name="ADMINISTACION_DE_OBLIGACIONES_DEL_TESORO_NACIONAL" localSheetId="0">'[2]Catalogos'!#REF!</definedName>
    <definedName name="ADMINISTACION_DE_OBLIGACIONES_DEL_TESORO_NACIONAL">'[3]Catalogos'!#REF!</definedName>
    <definedName name="_xlnm.Print_Area" localSheetId="0">'PLANTILLA  f069'!$A$1:$L$50</definedName>
    <definedName name="AYUNTAMIENTO_MUNICIAPL_TAMAYO" localSheetId="1">'[1]Catalogos'!#REF!</definedName>
    <definedName name="AYUNTAMIENTO_MUNICIAPL_TAMAYO" localSheetId="0">'[2]Catalogos'!#REF!</definedName>
    <definedName name="AYUNTAMIENTO_MUNICIAPL_TAMAYO">'[3]Catalogos'!#REF!</definedName>
    <definedName name="AYUNTAMIENTO_MUNICIPAL_ARROYO_CANO" localSheetId="1">'[1]Catalogos'!#REF!</definedName>
    <definedName name="AYUNTAMIENTO_MUNICIPAL_ARROYO_CANO" localSheetId="0">'[2]Catalogos'!#REF!</definedName>
    <definedName name="AYUNTAMIENTO_MUNICIPAL_ARROYO_CANO">'[3]Catalogos'!#REF!</definedName>
    <definedName name="AYUNTAMIENTO_MUNICIPAL_ARROYO_TORO_MASIPEDRO" localSheetId="1">'[1]Catalogos'!#REF!</definedName>
    <definedName name="AYUNTAMIENTO_MUNICIPAL_ARROYO_TORO_MASIPEDRO" localSheetId="0">'[2]Catalogos'!#REF!</definedName>
    <definedName name="AYUNTAMIENTO_MUNICIPAL_ARROYO_TORO_MASIPEDRO">'[3]Catalogos'!#REF!</definedName>
    <definedName name="AYUNTAMIENTO_MUNICIPAL_BARRERAS" localSheetId="1">'[1]Catalogos'!#REF!</definedName>
    <definedName name="AYUNTAMIENTO_MUNICIPAL_BARRERAS" localSheetId="0">'[2]Catalogos'!#REF!</definedName>
    <definedName name="AYUNTAMIENTO_MUNICIPAL_BARRERAS">'[3]Catalogos'!#REF!</definedName>
    <definedName name="AYUNTAMIENTO_MUNICIPAL_BATEY_8" localSheetId="1">'[1]Catalogos'!#REF!</definedName>
    <definedName name="AYUNTAMIENTO_MUNICIPAL_BATEY_8" localSheetId="0">'[2]Catalogos'!#REF!</definedName>
    <definedName name="AYUNTAMIENTO_MUNICIPAL_BATEY_8">'[3]Catalogos'!#REF!</definedName>
    <definedName name="AYUNTAMIENTO_MUNICIPAL_BATEY_CENTRAL" localSheetId="1">'[1]Catalogos'!#REF!</definedName>
    <definedName name="AYUNTAMIENTO_MUNICIPAL_BATEY_CENTRAL" localSheetId="0">'[2]Catalogos'!#REF!</definedName>
    <definedName name="AYUNTAMIENTO_MUNICIPAL_BATEY_CENTRAL">'[3]Catalogos'!#REF!</definedName>
    <definedName name="AYUNTAMIENTO_MUNICIPAL_BAYAHIBE" localSheetId="1">'[1]Catalogos'!#REF!</definedName>
    <definedName name="AYUNTAMIENTO_MUNICIPAL_BAYAHIBE" localSheetId="0">'[2]Catalogos'!#REF!</definedName>
    <definedName name="AYUNTAMIENTO_MUNICIPAL_BAYAHIBE">'[3]Catalogos'!#REF!</definedName>
    <definedName name="AYUNTAMIENTO_MUNICIPAL_BOCA_DE_MAO" localSheetId="1">'[1]Catalogos'!#REF!</definedName>
    <definedName name="AYUNTAMIENTO_MUNICIPAL_BOCA_DE_MAO" localSheetId="0">'[2]Catalogos'!#REF!</definedName>
    <definedName name="AYUNTAMIENTO_MUNICIPAL_BOCA_DE_MAO">'[3]Catalogos'!#REF!</definedName>
    <definedName name="AYUNTAMIENTO_MUNICIPAL_CABALLERO" localSheetId="1">'[1]Catalogos'!#REF!</definedName>
    <definedName name="AYUNTAMIENTO_MUNICIPAL_CABALLERO" localSheetId="0">'[2]Catalogos'!#REF!</definedName>
    <definedName name="AYUNTAMIENTO_MUNICIPAL_CABALLERO">'[3]Catalogos'!#REF!</definedName>
    <definedName name="AYUNTAMIENTO_MUNICIPAL_CABEZA_DE_TORO" localSheetId="1">'[1]Catalogos'!#REF!</definedName>
    <definedName name="AYUNTAMIENTO_MUNICIPAL_CABEZA_DE_TORO" localSheetId="0">'[2]Catalogos'!#REF!</definedName>
    <definedName name="AYUNTAMIENTO_MUNICIPAL_CABEZA_DE_TORO">'[3]Catalogos'!#REF!</definedName>
    <definedName name="AYUNTAMIENTO_MUNICIPAL_CALETA___La_Romana" localSheetId="1">'[1]Catalogos'!#REF!</definedName>
    <definedName name="AYUNTAMIENTO_MUNICIPAL_CALETA___La_Romana" localSheetId="0">'[2]Catalogos'!#REF!</definedName>
    <definedName name="AYUNTAMIENTO_MUNICIPAL_CALETA___La_Romana">'[3]Catalogos'!#REF!</definedName>
    <definedName name="AYUNTAMIENTO_MUNICIPAL_CANCA_LA_PIEDRA" localSheetId="1">'[1]Catalogos'!#REF!</definedName>
    <definedName name="AYUNTAMIENTO_MUNICIPAL_CANCA_LA_PIEDRA" localSheetId="0">'[2]Catalogos'!#REF!</definedName>
    <definedName name="AYUNTAMIENTO_MUNICIPAL_CANCA_LA_PIEDRA">'[3]Catalogos'!#REF!</definedName>
    <definedName name="AYUNTAMIENTO_MUNICIPAL_CAPOTILLO" localSheetId="1">'[1]Catalogos'!#REF!</definedName>
    <definedName name="AYUNTAMIENTO_MUNICIPAL_CAPOTILLO" localSheetId="0">'[2]Catalogos'!#REF!</definedName>
    <definedName name="AYUNTAMIENTO_MUNICIPAL_CAPOTILLO">'[3]Catalogos'!#REF!</definedName>
    <definedName name="AYUNTAMIENTO_MUNICIPAL_CARRERA_DE_YEGUAS" localSheetId="1">'[1]Catalogos'!#REF!</definedName>
    <definedName name="AYUNTAMIENTO_MUNICIPAL_CARRERA_DE_YEGUAS" localSheetId="0">'[2]Catalogos'!#REF!</definedName>
    <definedName name="AYUNTAMIENTO_MUNICIPAL_CARRERA_DE_YEGUAS">'[3]Catalogos'!#REF!</definedName>
    <definedName name="AYUNTAMIENTO_MUNICIPAL_COMEDERO_ARRIBA" localSheetId="1">'[1]Catalogos'!#REF!</definedName>
    <definedName name="AYUNTAMIENTO_MUNICIPAL_COMEDERO_ARRIBA" localSheetId="0">'[2]Catalogos'!#REF!</definedName>
    <definedName name="AYUNTAMIENTO_MUNICIPAL_COMEDERO_ARRIBA">'[3]Catalogos'!#REF!</definedName>
    <definedName name="AYUNTAMIENTO_MUNICIPAL_CRISTO_REY_DE_GUARAGUAO" localSheetId="1">'[1]Catalogos'!#REF!</definedName>
    <definedName name="AYUNTAMIENTO_MUNICIPAL_CRISTO_REY_DE_GUARAGUAO" localSheetId="0">'[2]Catalogos'!#REF!</definedName>
    <definedName name="AYUNTAMIENTO_MUNICIPAL_CRISTO_REY_DE_GUARAGUAO">'[3]Catalogos'!#REF!</definedName>
    <definedName name="AYUNTAMIENTO_MUNICIPAL_DE_MONCION" localSheetId="1">'[1]Catalogos'!#REF!</definedName>
    <definedName name="AYUNTAMIENTO_MUNICIPAL_DE_MONCION" localSheetId="0">'[2]Catalogos'!#REF!</definedName>
    <definedName name="AYUNTAMIENTO_MUNICIPAL_DE_MONCION">'[3]Catalogos'!#REF!</definedName>
    <definedName name="AYUNTAMIENTO_MUNICIPAL_DE_OVIEDO" localSheetId="1">'[1]Catalogos'!#REF!</definedName>
    <definedName name="AYUNTAMIENTO_MUNICIPAL_DE_OVIEDO" localSheetId="0">'[2]Catalogos'!#REF!</definedName>
    <definedName name="AYUNTAMIENTO_MUNICIPAL_DE_OVIEDO">'[3]Catalogos'!#REF!</definedName>
    <definedName name="AYUNTAMIENTO_MUNICIPAL_DE_PADRE_LAS_CASAS" localSheetId="1">'[1]Catalogos'!#REF!</definedName>
    <definedName name="AYUNTAMIENTO_MUNICIPAL_DE_PADRE_LAS_CASAS" localSheetId="0">'[2]Catalogos'!#REF!</definedName>
    <definedName name="AYUNTAMIENTO_MUNICIPAL_DE_PADRE_LAS_CASAS">'[3]Catalogos'!#REF!</definedName>
    <definedName name="AYUNTAMIENTO_MUNICIPAL_DON_JUAN" localSheetId="1">'[1]Catalogos'!#REF!</definedName>
    <definedName name="AYUNTAMIENTO_MUNICIPAL_DON_JUAN" localSheetId="0">'[2]Catalogos'!#REF!</definedName>
    <definedName name="AYUNTAMIENTO_MUNICIPAL_DON_JUAN">'[3]Catalogos'!#REF!</definedName>
    <definedName name="AYUNTAMIENTO_MUNICIPAL_EL_AGUACATE" localSheetId="1">'[1]Catalogos'!#REF!</definedName>
    <definedName name="AYUNTAMIENTO_MUNICIPAL_EL_AGUACATE" localSheetId="0">'[2]Catalogos'!#REF!</definedName>
    <definedName name="AYUNTAMIENTO_MUNICIPAL_EL_AGUACATE">'[3]Catalogos'!#REF!</definedName>
    <definedName name="AYUNTAMIENTO_MUNICIPAL_EL_ESTRECHO" localSheetId="1">'[1]Catalogos'!#REF!</definedName>
    <definedName name="AYUNTAMIENTO_MUNICIPAL_EL_ESTRECHO" localSheetId="0">'[2]Catalogos'!#REF!</definedName>
    <definedName name="AYUNTAMIENTO_MUNICIPAL_EL_ESTRECHO">'[3]Catalogos'!#REF!</definedName>
    <definedName name="AYUNTAMIENTO_MUNICIPAL_EL_HIGUERITO" localSheetId="1">'[1]Catalogos'!#REF!</definedName>
    <definedName name="AYUNTAMIENTO_MUNICIPAL_EL_HIGUERITO" localSheetId="0">'[2]Catalogos'!#REF!</definedName>
    <definedName name="AYUNTAMIENTO_MUNICIPAL_EL_HIGUERITO">'[3]Catalogos'!#REF!</definedName>
    <definedName name="AYUNTAMIENTO_MUNICIPAL_EL_LIMONAR" localSheetId="1">'[1]Catalogos'!#REF!</definedName>
    <definedName name="AYUNTAMIENTO_MUNICIPAL_EL_LIMONAR" localSheetId="0">'[2]Catalogos'!#REF!</definedName>
    <definedName name="AYUNTAMIENTO_MUNICIPAL_EL_LIMONAR">'[3]Catalogos'!#REF!</definedName>
    <definedName name="AYUNTAMIENTO_MUNICIPAL_EL_PENON" localSheetId="1">'[1]Catalogos'!#REF!</definedName>
    <definedName name="AYUNTAMIENTO_MUNICIPAL_EL_PENON" localSheetId="0">'[2]Catalogos'!#REF!</definedName>
    <definedName name="AYUNTAMIENTO_MUNICIPAL_EL_PENON">'[3]Catalogos'!#REF!</definedName>
    <definedName name="AYUNTAMIENTO_MUNICIPAL_EL_RUBIO" localSheetId="1">'[1]Catalogos'!#REF!</definedName>
    <definedName name="AYUNTAMIENTO_MUNICIPAL_EL_RUBIO" localSheetId="0">'[2]Catalogos'!#REF!</definedName>
    <definedName name="AYUNTAMIENTO_MUNICIPAL_EL_RUBIO">'[3]Catalogos'!#REF!</definedName>
    <definedName name="AYUNTAMIENTO_MUNICIPAL_GUALETE" localSheetId="1">'[1]Catalogos'!#REF!</definedName>
    <definedName name="AYUNTAMIENTO_MUNICIPAL_GUALETE" localSheetId="0">'[2]Catalogos'!#REF!</definedName>
    <definedName name="AYUNTAMIENTO_MUNICIPAL_GUALETE">'[3]Catalogos'!#REF!</definedName>
    <definedName name="AYUNTAMIENTO_MUNICIPAL_GUAYABAL___PuNal" localSheetId="1">'[1]Catalogos'!#REF!</definedName>
    <definedName name="AYUNTAMIENTO_MUNICIPAL_GUAYABAL___PuNal" localSheetId="0">'[2]Catalogos'!#REF!</definedName>
    <definedName name="AYUNTAMIENTO_MUNICIPAL_GUAYABAL___PuNal">'[3]Catalogos'!#REF!</definedName>
    <definedName name="AYUNTAMIENTO_MUNICIPAL_GUAYABO" localSheetId="1">'[1]Catalogos'!#REF!</definedName>
    <definedName name="AYUNTAMIENTO_MUNICIPAL_GUAYABO" localSheetId="0">'[2]Catalogos'!#REF!</definedName>
    <definedName name="AYUNTAMIENTO_MUNICIPAL_GUAYABO">'[3]Catalogos'!#REF!</definedName>
    <definedName name="AYUNTAMIENTO_MUNICIPAL_HERNANDO_ALONZO" localSheetId="1">'[1]Catalogos'!#REF!</definedName>
    <definedName name="AYUNTAMIENTO_MUNICIPAL_HERNANDO_ALONZO" localSheetId="0">'[2]Catalogos'!#REF!</definedName>
    <definedName name="AYUNTAMIENTO_MUNICIPAL_HERNANDO_ALONZO">'[3]Catalogos'!#REF!</definedName>
    <definedName name="AYUNTAMIENTO_MUNICIPAL_JAIBON___Pueblo_Nuevo" localSheetId="1">'[1]Catalogos'!#REF!</definedName>
    <definedName name="AYUNTAMIENTO_MUNICIPAL_JAIBON___Pueblo_Nuevo" localSheetId="0">'[2]Catalogos'!#REF!</definedName>
    <definedName name="AYUNTAMIENTO_MUNICIPAL_JAIBON___Pueblo_Nuevo">'[3]Catalogos'!#REF!</definedName>
    <definedName name="AYUNTAMIENTO_MUNICIPAL_JAYA" localSheetId="1">'[1]Catalogos'!#REF!</definedName>
    <definedName name="AYUNTAMIENTO_MUNICIPAL_JAYA" localSheetId="0">'[2]Catalogos'!#REF!</definedName>
    <definedName name="AYUNTAMIENTO_MUNICIPAL_JAYA">'[3]Catalogos'!#REF!</definedName>
    <definedName name="AYUNTAMIENTO_MUNICIPAL_JAYACO" localSheetId="1">'[1]Catalogos'!#REF!</definedName>
    <definedName name="AYUNTAMIENTO_MUNICIPAL_JAYACO" localSheetId="0">'[2]Catalogos'!#REF!</definedName>
    <definedName name="AYUNTAMIENTO_MUNICIPAL_JAYACO">'[3]Catalogos'!#REF!</definedName>
    <definedName name="AYUNTAMIENTO_MUNICIPAL_JICOME" localSheetId="1">'[1]Catalogos'!#REF!</definedName>
    <definedName name="AYUNTAMIENTO_MUNICIPAL_JICOME" localSheetId="0">'[2]Catalogos'!#REF!</definedName>
    <definedName name="AYUNTAMIENTO_MUNICIPAL_JICOME">'[3]Catalogos'!#REF!</definedName>
    <definedName name="AYUNTAMIENTO_MUNICIPAL_JINOVA" localSheetId="1">'[1]Catalogos'!#REF!</definedName>
    <definedName name="AYUNTAMIENTO_MUNICIPAL_JINOVA" localSheetId="0">'[2]Catalogos'!#REF!</definedName>
    <definedName name="AYUNTAMIENTO_MUNICIPAL_JINOVA">'[3]Catalogos'!#REF!</definedName>
    <definedName name="AYUNTAMIENTO_MUNICIPAL_JORGILLO" localSheetId="1">'[1]Catalogos'!#REF!</definedName>
    <definedName name="AYUNTAMIENTO_MUNICIPAL_JORGILLO" localSheetId="0">'[2]Catalogos'!#REF!</definedName>
    <definedName name="AYUNTAMIENTO_MUNICIPAL_JORGILLO">'[3]Catalogos'!#REF!</definedName>
    <definedName name="AYUNTAMIENTO_MUNICIPAL_JUANCHO" localSheetId="1">'[1]Catalogos'!#REF!</definedName>
    <definedName name="AYUNTAMIENTO_MUNICIPAL_JUANCHO" localSheetId="0">'[2]Catalogos'!#REF!</definedName>
    <definedName name="AYUNTAMIENTO_MUNICIPAL_JUANCHO">'[3]Catalogos'!#REF!</definedName>
    <definedName name="AYUNTAMIENTO_MUNICIPAL_LA_CUABA" localSheetId="1">'[1]Catalogos'!#REF!</definedName>
    <definedName name="AYUNTAMIENTO_MUNICIPAL_LA_CUABA" localSheetId="0">'[2]Catalogos'!#REF!</definedName>
    <definedName name="AYUNTAMIENTO_MUNICIPAL_LA_CUABA">'[3]Catalogos'!#REF!</definedName>
    <definedName name="AYUNTAMIENTO_MUNICIPAL_LA_CUCHILLA" localSheetId="1">'[1]Catalogos'!#REF!</definedName>
    <definedName name="AYUNTAMIENTO_MUNICIPAL_LA_CUCHILLA" localSheetId="0">'[2]Catalogos'!#REF!</definedName>
    <definedName name="AYUNTAMIENTO_MUNICIPAL_LA_CUCHILLA">'[3]Catalogos'!#REF!</definedName>
    <definedName name="AYUNTAMIENTO_MUNICIPAL_LA_GUAZARA" localSheetId="1">'[1]Catalogos'!#REF!</definedName>
    <definedName name="AYUNTAMIENTO_MUNICIPAL_LA_GUAZARA" localSheetId="0">'[2]Catalogos'!#REF!</definedName>
    <definedName name="AYUNTAMIENTO_MUNICIPAL_LA_GUAZARA">'[3]Catalogos'!#REF!</definedName>
    <definedName name="AYUNTAMIENTO_MUNICIPAL_LA_JAGUA" localSheetId="1">'[1]Catalogos'!#REF!</definedName>
    <definedName name="AYUNTAMIENTO_MUNICIPAL_LA_JAGUA" localSheetId="0">'[2]Catalogos'!#REF!</definedName>
    <definedName name="AYUNTAMIENTO_MUNICIPAL_LA_JAGUA">'[3]Catalogos'!#REF!</definedName>
    <definedName name="AYUNTAMIENTO_MUNICIPAL_LA_ORTEGA" localSheetId="1">'[1]Catalogos'!#REF!</definedName>
    <definedName name="AYUNTAMIENTO_MUNICIPAL_LA_ORTEGA" localSheetId="0">'[2]Catalogos'!#REF!</definedName>
    <definedName name="AYUNTAMIENTO_MUNICIPAL_LA_ORTEGA">'[3]Catalogos'!#REF!</definedName>
    <definedName name="AYUNTAMIENTO_MUNICIPAL_LA_SIEMBRA" localSheetId="1">'[1]Catalogos'!#REF!</definedName>
    <definedName name="AYUNTAMIENTO_MUNICIPAL_LA_SIEMBRA" localSheetId="0">'[2]Catalogos'!#REF!</definedName>
    <definedName name="AYUNTAMIENTO_MUNICIPAL_LA_SIEMBRA">'[3]Catalogos'!#REF!</definedName>
    <definedName name="AYUNTAMIENTO_MUNICIPAL_LAS_BARIAS___LA_ESTANCIA___Azua" localSheetId="1">'[1]Catalogos'!#REF!</definedName>
    <definedName name="AYUNTAMIENTO_MUNICIPAL_LAS_BARIAS___LA_ESTANCIA___Azua" localSheetId="0">'[2]Catalogos'!#REF!</definedName>
    <definedName name="AYUNTAMIENTO_MUNICIPAL_LAS_BARIAS___LA_ESTANCIA___Azua">'[3]Catalogos'!#REF!</definedName>
    <definedName name="AYUNTAMIENTO_MUNICIPAL_LAS_CHARCAS_DE_MARIA_NOVA" localSheetId="1">'[1]Catalogos'!#REF!</definedName>
    <definedName name="AYUNTAMIENTO_MUNICIPAL_LAS_CHARCAS_DE_MARIA_NOVA" localSheetId="0">'[2]Catalogos'!#REF!</definedName>
    <definedName name="AYUNTAMIENTO_MUNICIPAL_LAS_CHARCAS_DE_MARIA_NOVA">'[3]Catalogos'!#REF!</definedName>
    <definedName name="AYUNTAMIENTO_MUNICIPAL_LAS_GORDAS" localSheetId="1">'[1]Catalogos'!#REF!</definedName>
    <definedName name="AYUNTAMIENTO_MUNICIPAL_LAS_GORDAS" localSheetId="0">'[2]Catalogos'!#REF!</definedName>
    <definedName name="AYUNTAMIENTO_MUNICIPAL_LAS_GORDAS">'[3]Catalogos'!#REF!</definedName>
    <definedName name="AYUNTAMIENTO_MUNICIPAL_LAS_MAGUANAS_HATO_NUEVO" localSheetId="1">'[1]Catalogos'!#REF!</definedName>
    <definedName name="AYUNTAMIENTO_MUNICIPAL_LAS_MAGUANAS_HATO_NUEVO" localSheetId="0">'[2]Catalogos'!#REF!</definedName>
    <definedName name="AYUNTAMIENTO_MUNICIPAL_LAS_MAGUANAS_HATO_NUEVO">'[3]Catalogos'!#REF!</definedName>
    <definedName name="AYUNTAMIENTO_MUNICIPAL_LAS_PALOMAS" localSheetId="1">'[1]Catalogos'!#REF!</definedName>
    <definedName name="AYUNTAMIENTO_MUNICIPAL_LAS_PALOMAS" localSheetId="0">'[2]Catalogos'!#REF!</definedName>
    <definedName name="AYUNTAMIENTO_MUNICIPAL_LAS_PALOMAS">'[3]Catalogos'!#REF!</definedName>
    <definedName name="AYUNTAMIENTO_MUNICIPAL_MAIMON___Puerto_Plata" localSheetId="1">'[1]Catalogos'!#REF!</definedName>
    <definedName name="AYUNTAMIENTO_MUNICIPAL_MAIMON___Puerto_Plata" localSheetId="0">'[2]Catalogos'!#REF!</definedName>
    <definedName name="AYUNTAMIENTO_MUNICIPAL_MAIMON___Puerto_Plata">'[3]Catalogos'!#REF!</definedName>
    <definedName name="AYUNTAMIENTO_MUNICIPAL_MANABAO" localSheetId="1">'[1]Catalogos'!#REF!</definedName>
    <definedName name="AYUNTAMIENTO_MUNICIPAL_MANABAO" localSheetId="0">'[2]Catalogos'!#REF!</definedName>
    <definedName name="AYUNTAMIENTO_MUNICIPAL_MANABAO">'[3]Catalogos'!#REF!</definedName>
    <definedName name="AYUNTAMIENTO_MUNICIPAL_MATA_PALACIO" localSheetId="1">'[1]Catalogos'!#REF!</definedName>
    <definedName name="AYUNTAMIENTO_MUNICIPAL_MATA_PALACIO" localSheetId="0">'[2]Catalogos'!#REF!</definedName>
    <definedName name="AYUNTAMIENTO_MUNICIPAL_MATA_PALACIO">'[3]Catalogos'!#REF!</definedName>
    <definedName name="AYUNTAMIENTO_MUNICIPAL_MINA" localSheetId="1">'[1]Catalogos'!#REF!</definedName>
    <definedName name="AYUNTAMIENTO_MUNICIPAL_MINA" localSheetId="0">'[2]Catalogos'!#REF!</definedName>
    <definedName name="AYUNTAMIENTO_MUNICIPAL_MINA">'[3]Catalogos'!#REF!</definedName>
    <definedName name="AYUNTAMIENTO_MUNICIPAL_MONSERRAT" localSheetId="1">'[1]Catalogos'!#REF!</definedName>
    <definedName name="AYUNTAMIENTO_MUNICIPAL_MONSERRAT" localSheetId="0">'[2]Catalogos'!#REF!</definedName>
    <definedName name="AYUNTAMIENTO_MUNICIPAL_MONSERRAT">'[3]Catalogos'!#REF!</definedName>
    <definedName name="AYUNTAMIENTO_MUNICIPAL_MONTE_BONITO" localSheetId="1">'[1]Catalogos'!#REF!</definedName>
    <definedName name="AYUNTAMIENTO_MUNICIPAL_MONTE_BONITO" localSheetId="0">'[2]Catalogos'!#REF!</definedName>
    <definedName name="AYUNTAMIENTO_MUNICIPAL_MONTE_BONITO">'[3]Catalogos'!#REF!</definedName>
    <definedName name="AYUNTAMIENTO_MUNICIPAL_NARANJAL" localSheetId="1">'[1]Catalogos'!#REF!</definedName>
    <definedName name="AYUNTAMIENTO_MUNICIPAL_NARANJAL" localSheetId="0">'[2]Catalogos'!#REF!</definedName>
    <definedName name="AYUNTAMIENTO_MUNICIPAL_NARANJAL">'[3]Catalogos'!#REF!</definedName>
    <definedName name="AYUNTAMIENTO_MUNICIPAL_NAVAS" localSheetId="1">'[1]Catalogos'!#REF!</definedName>
    <definedName name="AYUNTAMIENTO_MUNICIPAL_NAVAS" localSheetId="0">'[2]Catalogos'!#REF!</definedName>
    <definedName name="AYUNTAMIENTO_MUNICIPAL_NAVAS">'[3]Catalogos'!#REF!</definedName>
    <definedName name="AYUNTAMIENTO_MUNICIPAL_NIZAO___LAS_AUYAMAS" localSheetId="1">'[1]Catalogos'!#REF!</definedName>
    <definedName name="AYUNTAMIENTO_MUNICIPAL_NIZAO___LAS_AUYAMAS" localSheetId="0">'[2]Catalogos'!#REF!</definedName>
    <definedName name="AYUNTAMIENTO_MUNICIPAL_NIZAO___LAS_AUYAMAS">'[3]Catalogos'!#REF!</definedName>
    <definedName name="AYUNTAMIENTO_MUNICIPAL_NUEVO_BRASIL" localSheetId="1">'[1]Catalogos'!#REF!</definedName>
    <definedName name="AYUNTAMIENTO_MUNICIPAL_NUEVO_BRASIL" localSheetId="0">'[2]Catalogos'!#REF!</definedName>
    <definedName name="AYUNTAMIENTO_MUNICIPAL_NUEVO_BRASIL">'[3]Catalogos'!#REF!</definedName>
    <definedName name="AYUNTAMIENTO_MUNICIPAL_PALO_ALTO" localSheetId="1">'[1]Catalogos'!#REF!</definedName>
    <definedName name="AYUNTAMIENTO_MUNICIPAL_PALO_ALTO" localSheetId="0">'[2]Catalogos'!#REF!</definedName>
    <definedName name="AYUNTAMIENTO_MUNICIPAL_PALO_ALTO">'[3]Catalogos'!#REF!</definedName>
    <definedName name="AYUNTAMIENTO_MUNICIPAL_PALO_VERDE" localSheetId="1">'[1]Catalogos'!#REF!</definedName>
    <definedName name="AYUNTAMIENTO_MUNICIPAL_PALO_VERDE" localSheetId="0">'[2]Catalogos'!#REF!</definedName>
    <definedName name="AYUNTAMIENTO_MUNICIPAL_PALO_VERDE">'[3]Catalogos'!#REF!</definedName>
    <definedName name="AYUNTAMIENTO_MUNICIPAL_PARADERO" localSheetId="1">'[1]Catalogos'!#REF!</definedName>
    <definedName name="AYUNTAMIENTO_MUNICIPAL_PARADERO" localSheetId="0">'[2]Catalogos'!#REF!</definedName>
    <definedName name="AYUNTAMIENTO_MUNICIPAL_PARADERO">'[3]Catalogos'!#REF!</definedName>
    <definedName name="AYUNTAMIENTO_MUNICIPAL_PAYA" localSheetId="1">'[1]Catalogos'!#REF!</definedName>
    <definedName name="AYUNTAMIENTO_MUNICIPAL_PAYA" localSheetId="0">'[2]Catalogos'!#REF!</definedName>
    <definedName name="AYUNTAMIENTO_MUNICIPAL_PAYA">'[3]Catalogos'!#REF!</definedName>
    <definedName name="AYUNTAMIENTO_MUNICIPAL_PEDRO_CORTO" localSheetId="1">'[1]Catalogos'!#REF!</definedName>
    <definedName name="AYUNTAMIENTO_MUNICIPAL_PEDRO_CORTO" localSheetId="0">'[2]Catalogos'!#REF!</definedName>
    <definedName name="AYUNTAMIENTO_MUNICIPAL_PEDRO_CORTO">'[3]Catalogos'!#REF!</definedName>
    <definedName name="AYUNTAMIENTO_MUNICIPAL_PEDRO_GARCIA" localSheetId="1">'[1]Catalogos'!#REF!</definedName>
    <definedName name="AYUNTAMIENTO_MUNICIPAL_PEDRO_GARCIA" localSheetId="0">'[2]Catalogos'!#REF!</definedName>
    <definedName name="AYUNTAMIENTO_MUNICIPAL_PEDRO_GARCIA">'[3]Catalogos'!#REF!</definedName>
    <definedName name="AYUNTAMIENTO_MUNICIPAL_PESCADERIA" localSheetId="1">'[1]Catalogos'!#REF!</definedName>
    <definedName name="AYUNTAMIENTO_MUNICIPAL_PESCADERIA" localSheetId="0">'[2]Catalogos'!#REF!</definedName>
    <definedName name="AYUNTAMIENTO_MUNICIPAL_PESCADERIA">'[3]Catalogos'!#REF!</definedName>
    <definedName name="AYUNTAMIENTO_MUNICIPAL_PIZARRETE" localSheetId="1">'[1]Catalogos'!#REF!</definedName>
    <definedName name="AYUNTAMIENTO_MUNICIPAL_PIZARRETE" localSheetId="0">'[2]Catalogos'!#REF!</definedName>
    <definedName name="AYUNTAMIENTO_MUNICIPAL_PIZARRETE">'[3]Catalogos'!#REF!</definedName>
    <definedName name="AYUNTAMIENTO_MUNICIPAL_PLATANAL" localSheetId="1">'[1]Catalogos'!#REF!</definedName>
    <definedName name="AYUNTAMIENTO_MUNICIPAL_PLATANAL" localSheetId="0">'[2]Catalogos'!#REF!</definedName>
    <definedName name="AYUNTAMIENTO_MUNICIPAL_PLATANAL">'[3]Catalogos'!#REF!</definedName>
    <definedName name="AYUNTAMIENTO_MUNICIPAL_PROYECTO_4" localSheetId="1">'[1]Catalogos'!#REF!</definedName>
    <definedName name="AYUNTAMIENTO_MUNICIPAL_PROYECTO_4" localSheetId="0">'[2]Catalogos'!#REF!</definedName>
    <definedName name="AYUNTAMIENTO_MUNICIPAL_PROYECTO_4">'[3]Catalogos'!#REF!</definedName>
    <definedName name="AYUNTAMIENTO_MUNICIPAL_PROYECTO_GANADERO_2C" localSheetId="1">'[1]Catalogos'!#REF!</definedName>
    <definedName name="AYUNTAMIENTO_MUNICIPAL_PROYECTO_GANADERO_2C" localSheetId="0">'[2]Catalogos'!#REF!</definedName>
    <definedName name="AYUNTAMIENTO_MUNICIPAL_PROYECTO_GANADERO_2C">'[3]Catalogos'!#REF!</definedName>
    <definedName name="AYUNTAMIENTO_MUNICIPAL_PUEBLO_VIEJO" localSheetId="1">'[1]Catalogos'!#REF!</definedName>
    <definedName name="AYUNTAMIENTO_MUNICIPAL_PUEBLO_VIEJO" localSheetId="0">'[2]Catalogos'!#REF!</definedName>
    <definedName name="AYUNTAMIENTO_MUNICIPAL_PUEBLO_VIEJO">'[3]Catalogos'!#REF!</definedName>
    <definedName name="AYUNTAMIENTO_MUNICIPAL_PUERTO_VIEJO___LOS_NEGROS" localSheetId="1">'[1]Catalogos'!#REF!</definedName>
    <definedName name="AYUNTAMIENTO_MUNICIPAL_PUERTO_VIEJO___LOS_NEGROS" localSheetId="0">'[2]Catalogos'!#REF!</definedName>
    <definedName name="AYUNTAMIENTO_MUNICIPAL_PUERTO_VIEJO___LOS_NEGROS">'[3]Catalogos'!#REF!</definedName>
    <definedName name="AYUNTAMIENTO_MUNICIPAL_QUITA_CORAZA" localSheetId="1">'[1]Catalogos'!#REF!</definedName>
    <definedName name="AYUNTAMIENTO_MUNICIPAL_QUITA_CORAZA" localSheetId="0">'[2]Catalogos'!#REF!</definedName>
    <definedName name="AYUNTAMIENTO_MUNICIPAL_QUITA_CORAZA">'[3]Catalogos'!#REF!</definedName>
    <definedName name="AYUNTAMIENTO_MUNICIPAL_QUITA_SUENO" localSheetId="1">'[1]Catalogos'!#REF!</definedName>
    <definedName name="AYUNTAMIENTO_MUNICIPAL_QUITA_SUENO" localSheetId="0">'[2]Catalogos'!#REF!</definedName>
    <definedName name="AYUNTAMIENTO_MUNICIPAL_QUITA_SUENO">'[3]Catalogos'!#REF!</definedName>
    <definedName name="AYUNTAMIENTO_MUNICIPAL_RANCHO_DE_LA_GUARDIA" localSheetId="1">'[1]Catalogos'!#REF!</definedName>
    <definedName name="AYUNTAMIENTO_MUNICIPAL_RANCHO_DE_LA_GUARDIA" localSheetId="0">'[2]Catalogos'!#REF!</definedName>
    <definedName name="AYUNTAMIENTO_MUNICIPAL_RANCHO_DE_LA_GUARDIA">'[3]Catalogos'!#REF!</definedName>
    <definedName name="AYUNTAMIENTO_MUNICIPAL_RESTAURACION" localSheetId="1">'[1]Catalogos'!#REF!</definedName>
    <definedName name="AYUNTAMIENTO_MUNICIPAL_RESTAURACION" localSheetId="0">'[2]Catalogos'!#REF!</definedName>
    <definedName name="AYUNTAMIENTO_MUNICIPAL_RESTAURACION">'[3]Catalogos'!#REF!</definedName>
    <definedName name="AYUNTAMIENTO_MUNICIPAL_RINCON" localSheetId="1">'[1]Catalogos'!#REF!</definedName>
    <definedName name="AYUNTAMIENTO_MUNICIPAL_RINCON" localSheetId="0">'[2]Catalogos'!#REF!</definedName>
    <definedName name="AYUNTAMIENTO_MUNICIPAL_RINCON">'[3]Catalogos'!#REF!</definedName>
    <definedName name="AYUNTAMIENTO_MUNICIPAL_RIO_GRANDE" localSheetId="1">'[1]Catalogos'!#REF!</definedName>
    <definedName name="AYUNTAMIENTO_MUNICIPAL_RIO_GRANDE" localSheetId="0">'[2]Catalogos'!#REF!</definedName>
    <definedName name="AYUNTAMIENTO_MUNICIPAL_RIO_GRANDE">'[3]Catalogos'!#REF!</definedName>
    <definedName name="AYUNTAMIENTO_MUNICIPAL_RIO_SAN_JUAN" localSheetId="1">'[1]Catalogos'!#REF!</definedName>
    <definedName name="AYUNTAMIENTO_MUNICIPAL_RIO_SAN_JUAN" localSheetId="0">'[2]Catalogos'!#REF!</definedName>
    <definedName name="AYUNTAMIENTO_MUNICIPAL_RIO_SAN_JUAN">'[3]Catalogos'!#REF!</definedName>
    <definedName name="AYUNTAMIENTO_MUNICIPAL_SABANA_CRUZ" localSheetId="1">'[1]Catalogos'!#REF!</definedName>
    <definedName name="AYUNTAMIENTO_MUNICIPAL_SABANA_CRUZ" localSheetId="0">'[2]Catalogos'!#REF!</definedName>
    <definedName name="AYUNTAMIENTO_MUNICIPAL_SABANA_CRUZ">'[3]Catalogos'!#REF!</definedName>
    <definedName name="AYUNTAMIENTO_MUNICIPAL_SABANA_HIGUERO" localSheetId="1">'[1]Catalogos'!#REF!</definedName>
    <definedName name="AYUNTAMIENTO_MUNICIPAL_SABANA_HIGUERO" localSheetId="0">'[2]Catalogos'!#REF!</definedName>
    <definedName name="AYUNTAMIENTO_MUNICIPAL_SABANA_HIGUERO">'[3]Catalogos'!#REF!</definedName>
    <definedName name="AYUNTAMIENTO_MUNICIPAL_SAN_FCO._DE_MACORIS" localSheetId="1">'[1]Catalogos'!#REF!</definedName>
    <definedName name="AYUNTAMIENTO_MUNICIPAL_SAN_FCO._DE_MACORIS" localSheetId="0">'[2]Catalogos'!#REF!</definedName>
    <definedName name="AYUNTAMIENTO_MUNICIPAL_SAN_FCO._DE_MACORIS">'[3]Catalogos'!#REF!</definedName>
    <definedName name="AYUNTAMIENTO_MUNICIPAL_SAN_FRANCISCO_VICENTILLO" localSheetId="1">'[1]Catalogos'!#REF!</definedName>
    <definedName name="AYUNTAMIENTO_MUNICIPAL_SAN_FRANCISCO_VICENTILLO" localSheetId="0">'[2]Catalogos'!#REF!</definedName>
    <definedName name="AYUNTAMIENTO_MUNICIPAL_SAN_FRANCISCO_VICENTILLO">'[3]Catalogos'!#REF!</definedName>
    <definedName name="AYUNTAMIENTO_MUNICIPAL_SAN_RAFAEL_DEL_YUMA" localSheetId="1">'[1]Catalogos'!#REF!</definedName>
    <definedName name="AYUNTAMIENTO_MUNICIPAL_SAN_RAFAEL_DEL_YUMA" localSheetId="0">'[2]Catalogos'!#REF!</definedName>
    <definedName name="AYUNTAMIENTO_MUNICIPAL_SAN_RAFAEL_DEL_YUMA">'[3]Catalogos'!#REF!</definedName>
    <definedName name="AYUNTAMIENTO_MUNICIPAL_SANTIAGO_DE_LA_CRUZ" localSheetId="1">'[1]Catalogos'!#REF!</definedName>
    <definedName name="AYUNTAMIENTO_MUNICIPAL_SANTIAGO_DE_LA_CRUZ" localSheetId="0">'[2]Catalogos'!#REF!</definedName>
    <definedName name="AYUNTAMIENTO_MUNICIPAL_SANTIAGO_DE_LA_CRUZ">'[3]Catalogos'!#REF!</definedName>
    <definedName name="AYUNTAMIENTO_MUNICIPAL_VERON" localSheetId="1">'[1]Catalogos'!#REF!</definedName>
    <definedName name="AYUNTAMIENTO_MUNICIPAL_VERON" localSheetId="0">'[2]Catalogos'!#REF!</definedName>
    <definedName name="AYUNTAMIENTO_MUNICIPAL_VERON">'[3]Catalogos'!#REF!</definedName>
    <definedName name="AYUNTAMIENTO_MUNICIPAL_VICENTE_NOBLE" localSheetId="1">'[1]Catalogos'!#REF!</definedName>
    <definedName name="AYUNTAMIENTO_MUNICIPAL_VICENTE_NOBLE" localSheetId="0">'[2]Catalogos'!#REF!</definedName>
    <definedName name="AYUNTAMIENTO_MUNICIPAL_VICENTE_NOBLE">'[3]Catalogos'!#REF!</definedName>
    <definedName name="AYUNTAMIENTO_MUNICIPAL_VILLA_MAGANTE" localSheetId="1">'[1]Catalogos'!#REF!</definedName>
    <definedName name="AYUNTAMIENTO_MUNICIPAL_VILLA_MAGANTE" localSheetId="0">'[2]Catalogos'!#REF!</definedName>
    <definedName name="AYUNTAMIENTO_MUNICIPAL_VILLA_MAGANTE">'[3]Catalogos'!#REF!</definedName>
    <definedName name="AYUNTAMIENTO_MUNICIPAL_VILLA_VASQUEZ" localSheetId="1">'[1]Catalogos'!#REF!</definedName>
    <definedName name="AYUNTAMIENTO_MUNICIPAL_VILLA_VASQUEZ" localSheetId="0">'[2]Catalogos'!#REF!</definedName>
    <definedName name="AYUNTAMIENTO_MUNICIPAL_VILLA_VASQUEZ">'[3]Catalogos'!#REF!</definedName>
    <definedName name="BANCO_CENTRAL_DE_LA_REPÚBLICA_DOMINICANA_BANCO_CENTRAL_DE_LA_REPÚBLICA_DOMINICANA" localSheetId="1">'[1]UC'!#REF!</definedName>
    <definedName name="BANCO_CENTRAL_DE_LA_REPÚBLICA_DOMINICANA_BANCO_CENTRAL_DE_LA_REPÚBLICA_DOMINICANA" localSheetId="0">'[2]UC'!#REF!</definedName>
    <definedName name="BANCO_CENTRAL_DE_LA_REPÚBLICA_DOMINICANA_BANCO_CENTRAL_DE_LA_REPÚBLICA_DOMINICANA">'[3]UC'!#REF!</definedName>
    <definedName name="BANCO_NACIONAL_DE_VIVIENDA_BANCO_NACIONAL_DE_VIVIENDA" localSheetId="1">'[1]UC'!#REF!</definedName>
    <definedName name="BANCO_NACIONAL_DE_VIVIENDA_BANCO_NACIONAL_DE_VIVIENDA" localSheetId="0">'[2]UC'!#REF!</definedName>
    <definedName name="BANCO_NACIONAL_DE_VIVIENDA_BANCO_NACIONAL_DE_VIVIENDA">'[3]UC'!#REF!</definedName>
    <definedName name="BOCA_CHICA_____________________________________________________________AYUNTAMIENTO_MUNICIPAL_DE_BOCA_CHICA" localSheetId="1">'[1]UC'!#REF!</definedName>
    <definedName name="BOCA_CHICA_____________________________________________________________AYUNTAMIENTO_MUNICIPAL_DE_BOCA_CHICA" localSheetId="0">'[2]UC'!#REF!</definedName>
    <definedName name="BOCA_CHICA_____________________________________________________________AYUNTAMIENTO_MUNICIPAL_DE_BOCA_CHICA">'[3]UC'!#REF!</definedName>
    <definedName name="CAMARA_DE_CUENTAS" localSheetId="1">'[1]UC'!#REF!</definedName>
    <definedName name="CAMARA_DE_CUENTAS" localSheetId="0">'[2]UC'!#REF!</definedName>
    <definedName name="CAMARA_DE_CUENTAS">'[3]UC'!#REF!</definedName>
    <definedName name="CÁMARA_DE_CUENTAS_CAMARA_DE_CUENTAS" localSheetId="1">'[1]UC'!#REF!</definedName>
    <definedName name="CÁMARA_DE_CUENTAS_CAMARA_DE_CUENTAS" localSheetId="0">'[2]UC'!#REF!</definedName>
    <definedName name="CÁMARA_DE_CUENTAS_CAMARA_DE_CUENTAS">'[3]UC'!#REF!</definedName>
    <definedName name="CÁMARA_DE_SENADORES" localSheetId="1">'[1]UC'!#REF!</definedName>
    <definedName name="CÁMARA_DE_SENADORES" localSheetId="0">'[2]UC'!#REF!</definedName>
    <definedName name="CÁMARA_DE_SENADORES">'[3]UC'!#REF!</definedName>
    <definedName name="CONGRESO_NACIONAL_CÁMARA_DE_DIPUTADOS" localSheetId="1">'[1]UC'!#REF!</definedName>
    <definedName name="CONGRESO_NACIONAL_CÁMARA_DE_DIPUTADOS" localSheetId="0">'[2]UC'!#REF!</definedName>
    <definedName name="CONGRESO_NACIONAL_CÁMARA_DE_DIPUTADOS">'[3]UC'!#REF!</definedName>
    <definedName name="CONSEJO_NAC._DE_PROM._Y_APOYO_A_LA_MICRO" localSheetId="1">'[1]Catalogos'!#REF!</definedName>
    <definedName name="CONSEJO_NAC._DE_PROM._Y_APOYO_A_LA_MICRO" localSheetId="0">'[2]Catalogos'!#REF!</definedName>
    <definedName name="CONSEJO_NAC._DE_PROM._Y_APOYO_A_LA_MICRO">'[3]Catalogos'!#REF!</definedName>
    <definedName name="CONSEJO_NACIONAL_PARA_LA_NIÑEZ_Y_LA_ADOLESCENCIA_CONSEJO_NACIONAL_PARA_LA_NIÑEZ_Y_LA_ADOLESCENCIA" localSheetId="1">'[1]UC'!#REF!</definedName>
    <definedName name="CONSEJO_NACIONAL_PARA_LA_NIÑEZ_Y_LA_ADOLESCENCIA_CONSEJO_NACIONAL_PARA_LA_NIÑEZ_Y_LA_ADOLESCENCIA" localSheetId="0">'[2]UC'!#REF!</definedName>
    <definedName name="CONSEJO_NACIONAL_PARA_LA_NIÑEZ_Y_LA_ADOLESCENCIA_CONSEJO_NACIONAL_PARA_LA_NIÑEZ_Y_LA_ADOLESCENCIA">'[3]UC'!#REF!</definedName>
    <definedName name="CORPORACIÓN_DE_ACUEDUCTO_Y_ALCANTARILLADO_DE_LA_ROMANA_CORPORACIÓN_DE_ACUEDUCTO_Y_ALCANTARILLADO_DE_LA_ROMANA" localSheetId="1">'[1]UC'!#REF!</definedName>
    <definedName name="CORPORACIÓN_DE_ACUEDUCTO_Y_ALCANTARILLADO_DE_LA_ROMANA_CORPORACIÓN_DE_ACUEDUCTO_Y_ALCANTARILLADO_DE_LA_ROMANA" localSheetId="0">'[2]UC'!#REF!</definedName>
    <definedName name="CORPORACIÓN_DE_ACUEDUCTO_Y_ALCANTARILLADO_DE_LA_ROMANA_CORPORACIÓN_DE_ACUEDUCTO_Y_ALCANTARILLADO_DE_LA_ROMANA">'[3]UC'!#REF!</definedName>
    <definedName name="CORPORACIÓN_DE_ACUEDUCTO_Y_ALCANTARILLADO_DE_MOCA_CORPORACIÓN_DE_ACUEDUCTO_Y_ALCANTARILLADO_DE_MOCA" localSheetId="1">'[1]UC'!#REF!</definedName>
    <definedName name="CORPORACIÓN_DE_ACUEDUCTO_Y_ALCANTARILLADO_DE_MOCA_CORPORACIÓN_DE_ACUEDUCTO_Y_ALCANTARILLADO_DE_MOCA" localSheetId="0">'[2]UC'!#REF!</definedName>
    <definedName name="CORPORACIÓN_DE_ACUEDUCTO_Y_ALCANTARILLADO_DE_MOCA_CORPORACIÓN_DE_ACUEDUCTO_Y_ALCANTARILLADO_DE_MOCA">'[3]UC'!#REF!</definedName>
    <definedName name="CORPORACIÓN_DE_ACUEDUCTO_Y_ALCANTARILLADO_DE_PUERTO_PLATA_CORPORACIÓN_DE_ACUEDUCTO_Y_ALCANTARILLADO_DE_PUERTO_PLATA" localSheetId="1">'[1]UC'!#REF!</definedName>
    <definedName name="CORPORACIÓN_DE_ACUEDUCTO_Y_ALCANTARILLADO_DE_PUERTO_PLATA_CORPORACIÓN_DE_ACUEDUCTO_Y_ALCANTARILLADO_DE_PUERTO_PLATA" localSheetId="0">'[2]UC'!#REF!</definedName>
    <definedName name="CORPORACIÓN_DE_ACUEDUCTO_Y_ALCANTARILLADO_DE_PUERTO_PLATA_CORPORACIÓN_DE_ACUEDUCTO_Y_ALCANTARILLADO_DE_PUERTO_PLATA">'[3]UC'!#REF!</definedName>
    <definedName name="CORPORACIÓN_DE_ACUEDUCTO_Y_ALCANTARILLADO_DE_SANTIAGO_CORPORACIÓN_DE_ACUEDUCTO_Y_ALCANTARILLADO_DE_SANTIAGO" localSheetId="1">'[1]UC'!#REF!</definedName>
    <definedName name="CORPORACIÓN_DE_ACUEDUCTO_Y_ALCANTARILLADO_DE_SANTIAGO_CORPORACIÓN_DE_ACUEDUCTO_Y_ALCANTARILLADO_DE_SANTIAGO" localSheetId="0">'[2]UC'!#REF!</definedName>
    <definedName name="CORPORACIÓN_DE_ACUEDUCTO_Y_ALCANTARILLADO_DE_SANTIAGO_CORPORACIÓN_DE_ACUEDUCTO_Y_ALCANTARILLADO_DE_SANTIAGO">'[3]UC'!#REF!</definedName>
    <definedName name="CORPORACIÓN_DE_FOMENTO_HOTELERO_Y_DESARROLLO_DEL_TURISMO_CORPORACION_DE_FOMENTO_HOTELERO_Y_DESARROLLO_DEL_TURISMO" localSheetId="1">'[1]UC'!#REF!</definedName>
    <definedName name="CORPORACIÓN_DE_FOMENTO_HOTELERO_Y_DESARROLLO_DEL_TURISMO_CORPORACION_DE_FOMENTO_HOTELERO_Y_DESARROLLO_DEL_TURISMO" localSheetId="0">'[2]UC'!#REF!</definedName>
    <definedName name="CORPORACIÓN_DE_FOMENTO_HOTELERO_Y_DESARROLLO_DEL_TURISMO_CORPORACION_DE_FOMENTO_HOTELERO_Y_DESARROLLO_DEL_TURISMO">'[3]UC'!#REF!</definedName>
    <definedName name="CORPORACIÓN_DEL_ACUEDUCTO_Y_ALCANTARILLADO_DE_SANTO_DOMINGO_CORPORACIÓN_DEL_ACUEDUCTO_Y_ALCANTARILLADO_DE_SANTO_DOMINGO" localSheetId="1">'[1]UC'!#REF!</definedName>
    <definedName name="CORPORACIÓN_DEL_ACUEDUCTO_Y_ALCANTARILLADO_DE_SANTO_DOMINGO_CORPORACIÓN_DEL_ACUEDUCTO_Y_ALCANTARILLADO_DE_SANTO_DOMINGO" localSheetId="0">'[2]UC'!#REF!</definedName>
    <definedName name="CORPORACIÓN_DEL_ACUEDUCTO_Y_ALCANTARILLADO_DE_SANTO_DOMINGO_CORPORACIÓN_DEL_ACUEDUCTO_Y_ALCANTARILLADO_DE_SANTO_DOMINGO">'[3]UC'!#REF!</definedName>
    <definedName name="DAJABÓN_AYUNTAMIENTO_MUNICIPAL__DE_DAJABON" localSheetId="1">'[1]UC'!#REF!</definedName>
    <definedName name="DAJABÓN_AYUNTAMIENTO_MUNICIPAL__DE_DAJABON" localSheetId="0">'[2]UC'!#REF!</definedName>
    <definedName name="DAJABÓN_AYUNTAMIENTO_MUNICIPAL__DE_DAJABON">'[3]UC'!#REF!</definedName>
    <definedName name="DESPACHO_DE_LA_PRIMERA_DAMA" localSheetId="1">'[1]UC'!#REF!</definedName>
    <definedName name="DESPACHO_DE_LA_PRIMERA_DAMA" localSheetId="0">'[2]UC'!#REF!</definedName>
    <definedName name="DESPACHO_DE_LA_PRIMERA_DAMA">'[3]UC'!#REF!</definedName>
    <definedName name="DIRECCION_GENERAL" localSheetId="1">'[1]UC'!#REF!</definedName>
    <definedName name="DIRECCION_GENERAL" localSheetId="0">'[2]UC'!#REF!</definedName>
    <definedName name="DIRECCION_GENERAL">'[3]UC'!#REF!</definedName>
    <definedName name="INSTITUTO_DE_DESARROLLO_Y_CRÉDITO_COOPERATIVO_INSTITUTO_DE_DESARROLLO_Y_CREDITO_COOPERATIVO" localSheetId="1">'[1]UC'!#REF!</definedName>
    <definedName name="INSTITUTO_DE_DESARROLLO_Y_CRÉDITO_COOPERATIVO_INSTITUTO_DE_DESARROLLO_Y_CREDITO_COOPERATIVO" localSheetId="0">'[2]UC'!#REF!</definedName>
    <definedName name="INSTITUTO_DE_DESARROLLO_Y_CRÉDITO_COOPERATIVO_INSTITUTO_DE_DESARROLLO_Y_CREDITO_COOPERATIVO">'[3]UC'!#REF!</definedName>
    <definedName name="INSTITUTO_DE_ESTABILIZACIÓN_DE_PRECIOS_INSTITUTO_DE_ESTABILIZACIÓN_DE_PRECIOS" localSheetId="1">'[1]UC'!#REF!</definedName>
    <definedName name="INSTITUTO_DE_ESTABILIZACIÓN_DE_PRECIOS_INSTITUTO_DE_ESTABILIZACIÓN_DE_PRECIOS" localSheetId="0">'[2]UC'!#REF!</definedName>
    <definedName name="INSTITUTO_DE_ESTABILIZACIÓN_DE_PRECIOS_INSTITUTO_DE_ESTABILIZACIÓN_DE_PRECIOS">'[3]UC'!#REF!</definedName>
    <definedName name="INSTITUTO_DE_FORMACION_TECNICO_PROFESIONAL___INFOTEP___INSTITUTO_NACIONAL_DE_FORMACION_TECNICO_PROFESIONAL___INFOTEP" localSheetId="1">'[1]UC'!#REF!</definedName>
    <definedName name="INSTITUTO_DE_FORMACION_TECNICO_PROFESIONAL___INFOTEP___INSTITUTO_NACIONAL_DE_FORMACION_TECNICO_PROFESIONAL___INFOTEP" localSheetId="0">'[2]UC'!#REF!</definedName>
    <definedName name="INSTITUTO_DE_FORMACION_TECNICO_PROFESIONAL___INFOTEP___INSTITUTO_NACIONAL_DE_FORMACION_TECNICO_PROFESIONAL___INFOTEP">'[3]UC'!#REF!</definedName>
    <definedName name="INSTITUTO_NACIONAL_DE_AGUAS_POTABLES_Y_ALCANTARILLADOS_INSTITUTO_NACIONAL_DE_AGUAS_POTABLES_Y_ALCANTARILLADOS__INAPA" localSheetId="1">'[1]UC'!#REF!</definedName>
    <definedName name="INSTITUTO_NACIONAL_DE_AGUAS_POTABLES_Y_ALCANTARILLADOS_INSTITUTO_NACIONAL_DE_AGUAS_POTABLES_Y_ALCANTARILLADOS__INAPA" localSheetId="0">'[2]UC'!#REF!</definedName>
    <definedName name="INSTITUTO_NACIONAL_DE_AGUAS_POTABLES_Y_ALCANTARILLADOS_INSTITUTO_NACIONAL_DE_AGUAS_POTABLES_Y_ALCANTARILLADOS__INAPA">'[3]UC'!#REF!</definedName>
    <definedName name="INSTITUTO_NACIONAL_DE_RECURSOS_HIDRAÚLICOS__INDRHI__INSTITUTO_NACIONAL_DE_RECURSOS_HIDRAULICOS__INDRHI" localSheetId="1">'[1]UC'!#REF!</definedName>
    <definedName name="INSTITUTO_NACIONAL_DE_RECURSOS_HIDRAÚLICOS__INDRHI__INSTITUTO_NACIONAL_DE_RECURSOS_HIDRAULICOS__INDRHI" localSheetId="0">'[2]UC'!#REF!</definedName>
    <definedName name="INSTITUTO_NACIONAL_DE_RECURSOS_HIDRAÚLICOS__INDRHI__INSTITUTO_NACIONAL_DE_RECURSOS_HIDRAULICOS__INDRHI">'[3]UC'!#REF!</definedName>
    <definedName name="JARDÍN_BOTÁNICO_JARDIN_BOTANICO_NACIONAL" localSheetId="1">'[1]UC'!#REF!</definedName>
    <definedName name="JARDÍN_BOTÁNICO_JARDIN_BOTANICO_NACIONAL" localSheetId="0">'[2]UC'!#REF!</definedName>
    <definedName name="JARDÍN_BOTÁNICO_JARDIN_BOTANICO_NACIONAL">'[3]UC'!#REF!</definedName>
    <definedName name="JAU" localSheetId="1">'[1]Catalogos'!#REF!</definedName>
    <definedName name="JAU" localSheetId="0">'[2]Catalogos'!#REF!</definedName>
    <definedName name="JAU">'[3]Catalogos'!#REF!</definedName>
    <definedName name="JUNTA_CENTRAL_ELECTORAL" localSheetId="1">'[1]UC'!#REF!</definedName>
    <definedName name="JUNTA_CENTRAL_ELECTORAL" localSheetId="0">'[2]UC'!#REF!</definedName>
    <definedName name="JUNTA_CENTRAL_ELECTORAL">'[3]UC'!#REF!</definedName>
    <definedName name="MINISTERIO__DE_EDUCACION_SUPERIOR__CIENCIA_Y__TECNOLOGIA_MINISTERIO_DE_EDUCACION_SUPERIOR_CIENCIA_Y_TECNOLOGIA" localSheetId="1">'[1]UC'!#REF!</definedName>
    <definedName name="MINISTERIO__DE_EDUCACION_SUPERIOR__CIENCIA_Y__TECNOLOGIA_MINISTERIO_DE_EDUCACION_SUPERIOR_CIENCIA_Y_TECNOLOGIA" localSheetId="0">'[2]UC'!#REF!</definedName>
    <definedName name="MINISTERIO__DE_EDUCACION_SUPERIOR__CIENCIA_Y__TECNOLOGIA_MINISTERIO_DE_EDUCACION_SUPERIOR_CIENCIA_Y_TECNOLOGIA">'[3]UC'!#REF!</definedName>
    <definedName name="MINISTERIO__DE_MEDIO_AMBIENTE._Y_REC._NAT._MINISTERIO_DE_MEDIO_AMBIENTE_Y_REC._NAT." localSheetId="1">'[1]UC'!#REF!</definedName>
    <definedName name="MINISTERIO__DE_MEDIO_AMBIENTE._Y_REC._NAT._MINISTERIO_DE_MEDIO_AMBIENTE_Y_REC._NAT." localSheetId="0">'[2]UC'!#REF!</definedName>
    <definedName name="MINISTERIO__DE_MEDIO_AMBIENTE._Y_REC._NAT._MINISTERIO_DE_MEDIO_AMBIENTE_Y_REC._NAT.">'[3]UC'!#REF!</definedName>
    <definedName name="MINISTERIO_DE__INTERIOR_Y_POLICIA_MINISTERIO_DE_INTERIOR_Y_POLICIA" localSheetId="1">'[1]UC'!#REF!</definedName>
    <definedName name="MINISTERIO_DE__INTERIOR_Y_POLICIA_MINISTERIO_DE_INTERIOR_Y_POLICIA" localSheetId="0">'[2]UC'!#REF!</definedName>
    <definedName name="MINISTERIO_DE__INTERIOR_Y_POLICIA_MINISTERIO_DE_INTERIOR_Y_POLICIA">'[3]UC'!#REF!</definedName>
    <definedName name="MINISTERIO_DE__INTERIOR_Y_POLICIA_POLICIA_NACIONAL" localSheetId="1">'[1]UC'!#REF!</definedName>
    <definedName name="MINISTERIO_DE__INTERIOR_Y_POLICIA_POLICIA_NACIONAL" localSheetId="0">'[2]UC'!#REF!</definedName>
    <definedName name="MINISTERIO_DE__INTERIOR_Y_POLICIA_POLICIA_NACIONAL">'[3]UC'!#REF!</definedName>
    <definedName name="MINISTERIO_DE_ADMINISTRACION_PUBLICA__SEAP" localSheetId="1">'[1]Catalogos'!#REF!</definedName>
    <definedName name="MINISTERIO_DE_ADMINISTRACION_PUBLICA__SEAP" localSheetId="0">'[2]Catalogos'!#REF!</definedName>
    <definedName name="MINISTERIO_DE_ADMINISTRACION_PUBLICA__SEAP">'[3]Catalogos'!#REF!</definedName>
    <definedName name="MINISTERIO_DE_ADMINISTRACION_PUBLICA__SEAP__MINISTERIO_DE_ADMINISTRACION_PUBLICA__SEAP" localSheetId="1">'[1]UC'!#REF!</definedName>
    <definedName name="MINISTERIO_DE_ADMINISTRACION_PUBLICA__SEAP__MINISTERIO_DE_ADMINISTRACION_PUBLICA__SEAP" localSheetId="0">'[2]UC'!#REF!</definedName>
    <definedName name="MINISTERIO_DE_ADMINISTRACION_PUBLICA__SEAP__MINISTERIO_DE_ADMINISTRACION_PUBLICA__SEAP">'[3]UC'!#REF!</definedName>
    <definedName name="MINISTERIO_DE_ADMINISTRACION_PUBLICA_MAP" localSheetId="1">'[1]Catalogos'!#REF!</definedName>
    <definedName name="MINISTERIO_DE_ADMINISTRACION_PUBLICA_MAP" localSheetId="0">'[2]Catalogos'!#REF!</definedName>
    <definedName name="MINISTERIO_DE_ADMINISTRACION_PUBLICA_MAP">'[3]Catalogos'!#REF!</definedName>
    <definedName name="MINISTERIO_DE_ADMINISTRACION_PUBLICA_MINISTERIO_DE_ADMINISTRACION_PUBLICA_MAP" localSheetId="1">'[1]UC'!#REF!</definedName>
    <definedName name="MINISTERIO_DE_ADMINISTRACION_PUBLICA_MINISTERIO_DE_ADMINISTRACION_PUBLICA_MAP" localSheetId="0">'[2]UC'!#REF!</definedName>
    <definedName name="MINISTERIO_DE_ADMINISTRACION_PUBLICA_MINISTERIO_DE_ADMINISTRACION_PUBLICA_MAP">'[3]UC'!#REF!</definedName>
    <definedName name="MINISTERIO_DE_DEPORTES__EDUCACION_FISICA_Y_RECREACION_MINISTERIO_DE_DEPORTES__EDUCACION_FISICA_Y_RECREACION" localSheetId="1">'[1]UC'!#REF!</definedName>
    <definedName name="MINISTERIO_DE_DEPORTES__EDUCACION_FISICA_Y_RECREACION_MINISTERIO_DE_DEPORTES__EDUCACION_FISICA_Y_RECREACION" localSheetId="0">'[2]UC'!#REF!</definedName>
    <definedName name="MINISTERIO_DE_DEPORTES__EDUCACION_FISICA_Y_RECREACION_MINISTERIO_DE_DEPORTES__EDUCACION_FISICA_Y_RECREACION">'[3]UC'!#REF!</definedName>
    <definedName name="MINISTERIO_DE_DEPORTES_EDUCACION_FISICA_Y_RECREACION" localSheetId="1">'[1]Catalogos'!#REF!</definedName>
    <definedName name="MINISTERIO_DE_DEPORTES_EDUCACION_FISICA_Y_RECREACION" localSheetId="0">'[2]Catalogos'!#REF!</definedName>
    <definedName name="MINISTERIO_DE_DEPORTES_EDUCACION_FISICA_Y_RECREACION">'[3]Catalogos'!#REF!</definedName>
    <definedName name="MINISTERIO_DE_ECONOMIA__PLANIFICACION_Y_DESARROLLO_MINISTERIO_DE_ECONOMIA__PLANIFICACION_Y_DESARROLLO" localSheetId="1">'[1]UC'!#REF!</definedName>
    <definedName name="MINISTERIO_DE_ECONOMIA__PLANIFICACION_Y_DESARROLLO_MINISTERIO_DE_ECONOMIA__PLANIFICACION_Y_DESARROLLO" localSheetId="0">'[2]UC'!#REF!</definedName>
    <definedName name="MINISTERIO_DE_ECONOMIA__PLANIFICACION_Y_DESARROLLO_MINISTERIO_DE_ECONOMIA__PLANIFICACION_Y_DESARROLLO">'[3]UC'!#REF!</definedName>
    <definedName name="MINISTERIO_DE_EDUCACIÓN_MINISTERIO_DE_EDUCACION" localSheetId="1">'[1]UC'!#REF!</definedName>
    <definedName name="MINISTERIO_DE_EDUCACIÓN_MINISTERIO_DE_EDUCACION" localSheetId="0">'[2]UC'!#REF!</definedName>
    <definedName name="MINISTERIO_DE_EDUCACIÓN_MINISTERIO_DE_EDUCACION">'[3]UC'!#REF!</definedName>
    <definedName name="MINISTERIO_DE_LA__MUJER" localSheetId="1">'[1]Catalogos'!#REF!</definedName>
    <definedName name="MINISTERIO_DE_LA__MUJER" localSheetId="0">'[2]Catalogos'!#REF!</definedName>
    <definedName name="MINISTERIO_DE_LA__MUJER">'[3]Catalogos'!#REF!</definedName>
    <definedName name="MINISTERIO_DE_LA_MUJER_MINISTERIO_DE_LA__MUJER" localSheetId="1">'[1]UC'!#REF!</definedName>
    <definedName name="MINISTERIO_DE_LA_MUJER_MINISTERIO_DE_LA__MUJER" localSheetId="0">'[2]UC'!#REF!</definedName>
    <definedName name="MINISTERIO_DE_LA_MUJER_MINISTERIO_DE_LA__MUJER">'[3]UC'!#REF!</definedName>
    <definedName name="MINISTERIO_DE_SALUD_PÚBLICA_Y_ASISTENCIA_SOCIAL_MINISTERIO_DE_SALUD_PUBLICA_Y_ASISTENCIA_SOCIAL" localSheetId="1">'[1]UC'!#REF!</definedName>
    <definedName name="MINISTERIO_DE_SALUD_PÚBLICA_Y_ASISTENCIA_SOCIAL_MINISTERIO_DE_SALUD_PUBLICA_Y_ASISTENCIA_SOCIAL" localSheetId="0">'[2]UC'!#REF!</definedName>
    <definedName name="MINISTERIO_DE_SALUD_PÚBLICA_Y_ASISTENCIA_SOCIAL_MINISTERIO_DE_SALUD_PUBLICA_Y_ASISTENCIA_SOCIAL">'[3]UC'!#REF!</definedName>
    <definedName name="Modalidad" localSheetId="1">#REF!</definedName>
    <definedName name="Modalidad" localSheetId="0">#REF!</definedName>
    <definedName name="Modalidad">#REF!</definedName>
    <definedName name="PADRE_LAS_CASAS_AYUNTAMIENTO_MUNICIPAL_DE_PADRE_LAS_CASAS" localSheetId="1">'[1]UC'!#REF!</definedName>
    <definedName name="PADRE_LAS_CASAS_AYUNTAMIENTO_MUNICIPAL_DE_PADRE_LAS_CASAS" localSheetId="0">'[2]UC'!#REF!</definedName>
    <definedName name="PADRE_LAS_CASAS_AYUNTAMIENTO_MUNICIPAL_DE_PADRE_LAS_CASAS">'[3]UC'!#REF!</definedName>
    <definedName name="PARQUE_ZOOLÓGICO_NACIONAL_PARQUE_ZOOLOGICO_NACIONAL" localSheetId="1">'[1]UC'!#REF!</definedName>
    <definedName name="PARQUE_ZOOLÓGICO_NACIONAL_PARQUE_ZOOLOGICO_NACIONAL" localSheetId="0">'[2]UC'!#REF!</definedName>
    <definedName name="PARQUE_ZOOLÓGICO_NACIONAL_PARQUE_ZOOLOGICO_NACIONAL">'[3]UC'!#REF!</definedName>
    <definedName name="PODER_JUDICIAL" localSheetId="1">'[1]UC'!#REF!</definedName>
    <definedName name="PODER_JUDICIAL" localSheetId="0">'[2]UC'!#REF!</definedName>
    <definedName name="PODER_JUDICIAL">'[3]UC'!#REF!</definedName>
    <definedName name="PRESIDENCIA_DE_LA_REPUBLICA_OFICINA_SUPERVISORA_DE_OBRAS_DEL_ESTADO" localSheetId="1">'[1]UC'!#REF!</definedName>
    <definedName name="PRESIDENCIA_DE_LA_REPUBLICA_OFICINA_SUPERVISORA_DE_OBRAS_DEL_ESTADO" localSheetId="0">'[2]UC'!#REF!</definedName>
    <definedName name="PRESIDENCIA_DE_LA_REPUBLICA_OFICINA_SUPERVISORA_DE_OBRAS_DEL_ESTADO">'[3]UC'!#REF!</definedName>
    <definedName name="PRESIDENCIA_DE_LA_REPUBLICAS" localSheetId="1">'[1]Catalogos'!#REF!</definedName>
    <definedName name="PRESIDENCIA_DE_LA_REPUBLICAS" localSheetId="0">'[2]Catalogos'!#REF!</definedName>
    <definedName name="PRESIDENCIA_DE_LA_REPUBLICAS">'[3]Catalogos'!#REF!</definedName>
    <definedName name="PROCURADURÍA_GRAL._DE_LA_REP._PROCURADURIA_GENERAL_DE_LA_REPUBLICA" localSheetId="1">'[1]UC'!#REF!</definedName>
    <definedName name="PROCURADURÍA_GRAL._DE_LA_REP._PROCURADURIA_GENERAL_DE_LA_REPUBLICA" localSheetId="0">'[2]UC'!#REF!</definedName>
    <definedName name="PROCURADURÍA_GRAL._DE_LA_REP._PROCURADURIA_GENERAL_DE_LA_REPUBLICA">'[3]UC'!#REF!</definedName>
    <definedName name="Pymes" localSheetId="1">'[1]Catalogos'!$C$2:$C$3</definedName>
    <definedName name="Pymes" localSheetId="0">'[2]Catalogos'!$C$2:$C$3</definedName>
    <definedName name="Pymes">'[3]Catalogos'!$C$2:$C$3</definedName>
    <definedName name="SANTO_DOMINGO_OESTE____________________________________________________AYUNTAMIENTO_MUNICIPAL_SANTO_DOMINGO_OESTE" localSheetId="1">'[1]UC'!#REF!</definedName>
    <definedName name="SANTO_DOMINGO_OESTE____________________________________________________AYUNTAMIENTO_MUNICIPAL_SANTO_DOMINGO_OESTE" localSheetId="0">'[2]UC'!#REF!</definedName>
    <definedName name="SANTO_DOMINGO_OESTE____________________________________________________AYUNTAMIENTO_MUNICIPAL_SANTO_DOMINGO_OESTE">'[3]UC'!#REF!</definedName>
    <definedName name="Senado_de_la_Nacion" localSheetId="1">'[1]UC'!#REF!</definedName>
    <definedName name="Senado_de_la_Nacion" localSheetId="0">'[2]UC'!#REF!</definedName>
    <definedName name="Senado_de_la_Nacion">'[3]UC'!#REF!</definedName>
    <definedName name="tblData" localSheetId="1">#REF!</definedName>
    <definedName name="tblData" localSheetId="0">'PLANTILLA  f069'!$A$10:$L$142</definedName>
    <definedName name="tblData">#REF!</definedName>
    <definedName name="_xlnm.Print_Titles" localSheetId="0">'PLANTILLA  f069'!$1:$9</definedName>
    <definedName name="TRIBUNAL_SUPERIOR__ELECTORAL___TSE__TRIBUNAL_SUPERIOR__ELECTORAL___TSE" localSheetId="1">'[1]UC'!#REF!</definedName>
    <definedName name="TRIBUNAL_SUPERIOR__ELECTORAL___TSE__TRIBUNAL_SUPERIOR__ELECTORAL___TSE" localSheetId="0">'[2]UC'!#REF!</definedName>
    <definedName name="TRIBUNAL_SUPERIOR__ELECTORAL___TSE__TRIBUNAL_SUPERIOR__ELECTORAL___TSE">'[3]UC'!#REF!</definedName>
    <definedName name="tUnidadComprasValor" localSheetId="1">'[1]UC'!#REF!</definedName>
    <definedName name="tUnidadComprasValor" localSheetId="0">'[2]UC'!#REF!</definedName>
    <definedName name="tUnidadComprasValor">'[3]UC'!#REF!</definedName>
    <definedName name="Unidad_de_compra" localSheetId="1">'[1]Catalogos'!#REF!</definedName>
    <definedName name="Unidad_de_compra" localSheetId="0">'[2]Catalogos'!#REF!</definedName>
    <definedName name="Unidad_de_compra">'[3]Catalogos'!#REF!</definedName>
    <definedName name="UNIVERSIDAD_AUTÓNOMA_DE_SANTO_DOMINGO_UNIVERSIDAD_AUTONOMA_DE_SANTO_DOMINGO" localSheetId="1">'[1]UC'!#REF!</definedName>
    <definedName name="UNIVERSIDAD_AUTÓNOMA_DE_SANTO_DOMINGO_UNIVERSIDAD_AUTONOMA_DE_SANTO_DOMINGO" localSheetId="0">'[2]UC'!#REF!</definedName>
    <definedName name="UNIVERSIDAD_AUTÓNOMA_DE_SANTO_DOMINGO_UNIVERSIDAD_AUTONOMA_DE_SANTO_DOMINGO">'[3]UC'!#REF!</definedName>
    <definedName name="Viceministerio_Adm_MIYP" localSheetId="1">'[1]UC'!#REF!</definedName>
    <definedName name="Viceministerio_Adm_MIYP" localSheetId="0">'[2]UC'!#REF!</definedName>
    <definedName name="Viceministerio_Adm_MIYP">'[3]UC'!#REF!</definedName>
  </definedNames>
  <calcPr fullCalcOnLoad="1"/>
</workbook>
</file>

<file path=xl/sharedStrings.xml><?xml version="1.0" encoding="utf-8"?>
<sst xmlns="http://schemas.openxmlformats.org/spreadsheetml/2006/main" count="1817" uniqueCount="769">
  <si>
    <t>SNCC.F.053</t>
  </si>
  <si>
    <t>Fecha de Revisión</t>
  </si>
  <si>
    <t>Fecha de Aprobación</t>
  </si>
  <si>
    <t>Versión</t>
  </si>
  <si>
    <t>No. de Páginas</t>
  </si>
  <si>
    <t xml:space="preserve">MINISTERIO DE INTERIOR Y POLICIA </t>
  </si>
  <si>
    <t>PLAN ANUAL DE COMPRAS Y CONTRATACIONES AÑO 2016</t>
  </si>
  <si>
    <t>FECHA DE NECESIDAD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</si>
  <si>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</si>
  <si>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</si>
  <si>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</si>
  <si>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</si>
  <si>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</si>
  <si>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</si>
  <si>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</si>
  <si>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</si>
  <si>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</si>
  <si>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 ESTIMADO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</si>
  <si>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</si>
  <si>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</si>
  <si>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</si>
  <si>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</si>
  <si>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</si>
  <si>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>1511 - Combustibles gaseosos y aditivos</t>
  </si>
  <si>
    <t>1/4 de galon</t>
  </si>
  <si>
    <t>COMPARACIÓN DE PRECIOS</t>
  </si>
  <si>
    <t>PN</t>
  </si>
  <si>
    <t>1016 - Productos de floricultura y silvicultura</t>
  </si>
  <si>
    <t>COMPRA DIRECTA</t>
  </si>
  <si>
    <t>Aceite 20w50</t>
  </si>
  <si>
    <t xml:space="preserve">1019 - Productos para el control de plagas y malas hierbas </t>
  </si>
  <si>
    <t>Aceite de transmision</t>
  </si>
  <si>
    <t>1110 - Minerales, minerales metálicos y metales</t>
  </si>
  <si>
    <t>Aditivo p/gasolina</t>
  </si>
  <si>
    <t>1112 - Productos no comestibles de planta y silvicultura</t>
  </si>
  <si>
    <t>Power still</t>
  </si>
  <si>
    <t xml:space="preserve">1/4 de galon </t>
  </si>
  <si>
    <t>7016 - Fauna y flora</t>
  </si>
  <si>
    <t>4411 - Accesorios de oficina y escritorio</t>
  </si>
  <si>
    <t>Agenda de Escritorio</t>
  </si>
  <si>
    <t>Unidad</t>
  </si>
  <si>
    <t>LICITACIÓN PÚBLICA NACIONAL</t>
  </si>
  <si>
    <t>1113 - Productos animales no comestibles</t>
  </si>
  <si>
    <t>Agenda Telefonica</t>
  </si>
  <si>
    <t>1114 - Chatarra y materiales de desecho</t>
  </si>
  <si>
    <t>Almohadilla p/sello</t>
  </si>
  <si>
    <t>Archivo Acordeon</t>
  </si>
  <si>
    <t>Archivo de 4 gavetas</t>
  </si>
  <si>
    <t>Armazones 8.5 x 11</t>
  </si>
  <si>
    <t>Bandita de Goma</t>
  </si>
  <si>
    <t xml:space="preserve">Caja </t>
  </si>
  <si>
    <t>Calculadora Financiera CASIO FC-200V</t>
  </si>
  <si>
    <t>Organizador de escritorio</t>
  </si>
  <si>
    <t>4231 - Productos para el cuidado de heridas</t>
  </si>
  <si>
    <t>Carpetas C/3 Arg. Bca C/ Cover de 5 Pulgadas</t>
  </si>
  <si>
    <t>Cubiculo Modulares</t>
  </si>
  <si>
    <t>Escritorio</t>
  </si>
  <si>
    <t>Archivo de 6 gabetas</t>
  </si>
  <si>
    <t>Bandeja de Escritorio</t>
  </si>
  <si>
    <t>Bandeja de Escritorio Metal</t>
  </si>
  <si>
    <t>Guillotina o Cizalla de palanca Dahle 567</t>
  </si>
  <si>
    <t>3121 - Pinturas y tapa poros y acabados</t>
  </si>
  <si>
    <t xml:space="preserve">Porta tarjeta </t>
  </si>
  <si>
    <t>5612 - Mobiliario institucional, escolar y educativo y accesorios</t>
  </si>
  <si>
    <t>Porta tarjeta Tipo Libro</t>
  </si>
  <si>
    <t>6014 - Juguetes y juegos</t>
  </si>
  <si>
    <t>Regla plastica</t>
  </si>
  <si>
    <t>7314 - Industrias de fibras, textiles y de tejidos</t>
  </si>
  <si>
    <t>Resaltadores</t>
  </si>
  <si>
    <t xml:space="preserve">Trituradora </t>
  </si>
  <si>
    <t>Aire Acondicionado 24000 BTU</t>
  </si>
  <si>
    <t>Coolant</t>
  </si>
  <si>
    <t xml:space="preserve">Galon </t>
  </si>
  <si>
    <t>4810 - Equipos de servicios de alimentación para instituciones</t>
  </si>
  <si>
    <t>Alimento institucional, Buffet, Otro</t>
  </si>
  <si>
    <t>Cucharas Desechables</t>
  </si>
  <si>
    <t>Paquete</t>
  </si>
  <si>
    <t>.</t>
  </si>
  <si>
    <t>Cucharon de Madera</t>
  </si>
  <si>
    <t>Vasos Cono</t>
  </si>
  <si>
    <t>Vasos desechables</t>
  </si>
  <si>
    <t>Cuchilla o Cutter</t>
  </si>
  <si>
    <t>Cuchillo Desechables</t>
  </si>
  <si>
    <t>Oregano de 16 oz</t>
  </si>
  <si>
    <t>Caja</t>
  </si>
  <si>
    <t>Sazon liquido</t>
  </si>
  <si>
    <t>Salsa de tomate de un kilo</t>
  </si>
  <si>
    <t>Salsa china 16 oz</t>
  </si>
  <si>
    <t xml:space="preserve">Aceite </t>
  </si>
  <si>
    <t xml:space="preserve">Ajo molido de 16 oz </t>
  </si>
  <si>
    <t xml:space="preserve">Vinagre de 16 oz </t>
  </si>
  <si>
    <t>Sazon en polvo</t>
  </si>
  <si>
    <t>Papas</t>
  </si>
  <si>
    <t xml:space="preserve">Libra </t>
  </si>
  <si>
    <t xml:space="preserve">Zanahorias </t>
  </si>
  <si>
    <t>Cebolla</t>
  </si>
  <si>
    <t>Uvas</t>
  </si>
  <si>
    <t>Mayonesa de 32 oz.</t>
  </si>
  <si>
    <t>caja de 6</t>
  </si>
  <si>
    <t>Manzana</t>
  </si>
  <si>
    <t>Caja de 40</t>
  </si>
  <si>
    <t>8110 - Servicios profesionales de ingeniería</t>
  </si>
  <si>
    <t>Peras</t>
  </si>
  <si>
    <t>Caja de 50</t>
  </si>
  <si>
    <t xml:space="preserve">Habichuela </t>
  </si>
  <si>
    <t>Saco 100 lbs</t>
  </si>
  <si>
    <t>3015 - Materiales para acabado de exteriores</t>
  </si>
  <si>
    <t>Angulares perforados</t>
  </si>
  <si>
    <t xml:space="preserve">Sheet rock doble cara </t>
  </si>
  <si>
    <t>Destapacaño</t>
  </si>
  <si>
    <t xml:space="preserve">Plafon </t>
  </si>
  <si>
    <t>4323 - Software</t>
  </si>
  <si>
    <t>Antivirus</t>
  </si>
  <si>
    <t>Licencias SQL</t>
  </si>
  <si>
    <t>2510 - Vehículos de motor</t>
  </si>
  <si>
    <t>AutoBus 36 pasajeros</t>
  </si>
  <si>
    <t>Vehiculos Programa COBA</t>
  </si>
  <si>
    <t>Vehiculo</t>
  </si>
  <si>
    <t>MiniBan 16 pasajeros</t>
  </si>
  <si>
    <t>3132 - Conjuntos fabricados de material en barras</t>
  </si>
  <si>
    <t>5016 - Chocolates, azúcares, edulcorantes y productos de confitería</t>
  </si>
  <si>
    <t>Azucar</t>
  </si>
  <si>
    <t>Libras</t>
  </si>
  <si>
    <t>Café</t>
  </si>
  <si>
    <t>3910 - Lámparas y bombillas y componentes para lámparas</t>
  </si>
  <si>
    <t>Bombillo 60/55W</t>
  </si>
  <si>
    <t>Difusores p/lampara</t>
  </si>
  <si>
    <t>1218 - Ceras y aceites</t>
  </si>
  <si>
    <t>Bombillo bajo consumo</t>
  </si>
  <si>
    <t>Bombillo halogeno 9006</t>
  </si>
  <si>
    <t>Bombillo halógenos H4</t>
  </si>
  <si>
    <t>Bombillos 2 contactos</t>
  </si>
  <si>
    <t>5020 - Bebidas</t>
  </si>
  <si>
    <t>Botellas de agua</t>
  </si>
  <si>
    <t>Fardo 20 unds</t>
  </si>
  <si>
    <t xml:space="preserve">Agua </t>
  </si>
  <si>
    <t>1115 - Fibra, hilos e hilados</t>
  </si>
  <si>
    <t xml:space="preserve">Galon de jugo </t>
  </si>
  <si>
    <t>4713 - Suministros de limpieza</t>
  </si>
  <si>
    <t>Brillo verde</t>
  </si>
  <si>
    <t>Cubeta p/limpieza</t>
  </si>
  <si>
    <t>Cloro</t>
  </si>
  <si>
    <t>Detergente (ace)</t>
  </si>
  <si>
    <t xml:space="preserve">Libras </t>
  </si>
  <si>
    <t>Pala p/recorger basura</t>
  </si>
  <si>
    <t>3911 - Iluminación, artefactos y accesorios</t>
  </si>
  <si>
    <t>Suape</t>
  </si>
  <si>
    <t>9315 - Servicios de administración y financiación pública</t>
  </si>
  <si>
    <t>Guante (Para actividades)</t>
  </si>
  <si>
    <t>3119 - Materiales de molduración, pulido y alisado</t>
  </si>
  <si>
    <t>Limpia cristales</t>
  </si>
  <si>
    <t>4010 - Calefacción, ventilación y circulación del aire</t>
  </si>
  <si>
    <t>Guantes p/limpieza</t>
  </si>
  <si>
    <t>Pares</t>
  </si>
  <si>
    <t>3120 - Adhesivos y selladores</t>
  </si>
  <si>
    <t>Mistolin</t>
  </si>
  <si>
    <t>Galon</t>
  </si>
  <si>
    <t>Zafacon</t>
  </si>
  <si>
    <t>Ambientador</t>
  </si>
  <si>
    <t>Jabon Liquido</t>
  </si>
  <si>
    <t>3127 - Piezas hechas a máquina</t>
  </si>
  <si>
    <t>Escoba</t>
  </si>
  <si>
    <t>2519 - Equipo para servicios de transporte</t>
  </si>
  <si>
    <t>2520 - Sistemas aeroespaciales y componentes y equipo</t>
  </si>
  <si>
    <t>Fardo</t>
  </si>
  <si>
    <t>2610 - Fuentes de energía</t>
  </si>
  <si>
    <t>Lanilla</t>
  </si>
  <si>
    <t>Yarda</t>
  </si>
  <si>
    <t>7818 - Servicios de mantenimiento o reparaciones de transportes</t>
  </si>
  <si>
    <t>Bujias</t>
  </si>
  <si>
    <t xml:space="preserve">caja </t>
  </si>
  <si>
    <t>Bateria</t>
  </si>
  <si>
    <t>Bateria para Inversor</t>
  </si>
  <si>
    <t>Filtro de aceite</t>
  </si>
  <si>
    <t>Filtro de aire</t>
  </si>
  <si>
    <t>Filtro de Gasoil</t>
  </si>
  <si>
    <t>Goma para Vehiculo</t>
  </si>
  <si>
    <t>3110 - Piezas de fundición</t>
  </si>
  <si>
    <t xml:space="preserve">Liquido de Freno </t>
  </si>
  <si>
    <t>4015 - Bombas y compresores industriales</t>
  </si>
  <si>
    <t>6012 - Equipo de arte y manualidades, accesorios y suministros</t>
  </si>
  <si>
    <t>Butaca</t>
  </si>
  <si>
    <t>COMPRA MENOR</t>
  </si>
  <si>
    <t>Cabezote</t>
  </si>
  <si>
    <t>Estufa de una Hornilla Artesanal</t>
  </si>
  <si>
    <t xml:space="preserve">2518 - Carrocerías y remolques  </t>
  </si>
  <si>
    <t>Tijera</t>
  </si>
  <si>
    <t>Tijera de 8</t>
  </si>
  <si>
    <t>Pintura Acrilica</t>
  </si>
  <si>
    <t>Cubeta</t>
  </si>
  <si>
    <t>Pintura Semi Gloss</t>
  </si>
  <si>
    <t>5310 - Ropa</t>
  </si>
  <si>
    <t>5019 - Alimentos preparados y conservados</t>
  </si>
  <si>
    <t>Regla Curva</t>
  </si>
  <si>
    <t>7312 - Industrias del metal y de minerales</t>
  </si>
  <si>
    <t>Pizarra magica</t>
  </si>
  <si>
    <t>5311 - Calzado</t>
  </si>
  <si>
    <t xml:space="preserve">Regla Metrica </t>
  </si>
  <si>
    <t>4412 - Suministros de oficina</t>
  </si>
  <si>
    <t>Cartucho (FAX) FX8 CANON</t>
  </si>
  <si>
    <t>Cartucho Canon 210 negro</t>
  </si>
  <si>
    <t>Cartucho de tinta Impresora  officejet j4660</t>
  </si>
  <si>
    <t>Cartucho de tinta Impresora HP dasjet d1560</t>
  </si>
  <si>
    <t>Cartucho de tinta Impresora HP dasjet d2000</t>
  </si>
  <si>
    <t>Cartucho de tinta para impresora</t>
  </si>
  <si>
    <t>Cartucho HP 11A</t>
  </si>
  <si>
    <t>Cartucho HP 126A amarillo</t>
  </si>
  <si>
    <t>Cartucho HP 126A cyan</t>
  </si>
  <si>
    <t>Cartucho HP 126A magenta</t>
  </si>
  <si>
    <t>Cartucho HP 126A negro</t>
  </si>
  <si>
    <t>Cartucho HP 126A, a color</t>
  </si>
  <si>
    <t>Cartucho HP 1536</t>
  </si>
  <si>
    <t>Cartucho HP 2050</t>
  </si>
  <si>
    <t>Cartucho HP 21</t>
  </si>
  <si>
    <t>Cartucho HP 22</t>
  </si>
  <si>
    <t>Cartucho HP 85</t>
  </si>
  <si>
    <t>Cartucho HP 920</t>
  </si>
  <si>
    <t>Cartucho HP 972A</t>
  </si>
  <si>
    <t>Cartucho HP 972A p/920</t>
  </si>
  <si>
    <t>Cartucho HP 973A</t>
  </si>
  <si>
    <t>Cartucho HP 973A p/920</t>
  </si>
  <si>
    <t>Cartucho HP 974A</t>
  </si>
  <si>
    <t>Cartucho HP 975A</t>
  </si>
  <si>
    <t>Cartucho HP D1360</t>
  </si>
  <si>
    <t>Cartucho HP Laser jet 1018</t>
  </si>
  <si>
    <t>Cartucho HP Laser Jet 1160</t>
  </si>
  <si>
    <t>Chinchetas</t>
  </si>
  <si>
    <t>Toner 531A</t>
  </si>
  <si>
    <t>Toner 5949A</t>
  </si>
  <si>
    <t>Toner Cartridge 5949A</t>
  </si>
  <si>
    <t>Toner CB 530</t>
  </si>
  <si>
    <t>Toner CB 531</t>
  </si>
  <si>
    <t>Toner CB 532</t>
  </si>
  <si>
    <t>Toner CB 533</t>
  </si>
  <si>
    <t>Toner CC 530A</t>
  </si>
  <si>
    <t>Toner CC 531A</t>
  </si>
  <si>
    <t>Toner CC 532A</t>
  </si>
  <si>
    <t>Toner CC 533A</t>
  </si>
  <si>
    <t>Toner Dell 3330dn</t>
  </si>
  <si>
    <t>Toner HP 05A</t>
  </si>
  <si>
    <t>4014 - Distribución de fluidos y gas</t>
  </si>
  <si>
    <t>Toner HP 11A</t>
  </si>
  <si>
    <t>Toner HP 2420N</t>
  </si>
  <si>
    <t>Toner HP 278A</t>
  </si>
  <si>
    <t>Toner HP 30A</t>
  </si>
  <si>
    <t>Toner HP 31A</t>
  </si>
  <si>
    <t>Toner HP 32A</t>
  </si>
  <si>
    <t>Toner HP 33A</t>
  </si>
  <si>
    <t>Toner HP 35A</t>
  </si>
  <si>
    <t>Toner HP 36A</t>
  </si>
  <si>
    <t>1116 - Tejidos y materiales de cuero</t>
  </si>
  <si>
    <t>Toner HP 40A</t>
  </si>
  <si>
    <t>1117 - Aleaciones</t>
  </si>
  <si>
    <t>Toner HP 41A</t>
  </si>
  <si>
    <t>1118 - Óxido metálico</t>
  </si>
  <si>
    <t>Toner HP 42A</t>
  </si>
  <si>
    <t>1119 - Desechos metálicos y chatarra</t>
  </si>
  <si>
    <t>toner HP 43A</t>
  </si>
  <si>
    <t>1213 - Materiales explosivos</t>
  </si>
  <si>
    <t>Toner HP 49A</t>
  </si>
  <si>
    <t>1214 - Elementos y gases</t>
  </si>
  <si>
    <t>Toner HP 505A</t>
  </si>
  <si>
    <t>1216 - Aditivos</t>
  </si>
  <si>
    <t>Toner HP 531A</t>
  </si>
  <si>
    <t>Toner HP 532A</t>
  </si>
  <si>
    <t>Toner HP 533A</t>
  </si>
  <si>
    <t>Toner HP 53A</t>
  </si>
  <si>
    <t>Toner HP 78A</t>
  </si>
  <si>
    <t>Toner HP Laserjet 130</t>
  </si>
  <si>
    <t>Toner HP Laserjet 2420h</t>
  </si>
  <si>
    <t>Toner HP p1505N</t>
  </si>
  <si>
    <t>Toner Lasert jet 3056</t>
  </si>
  <si>
    <t>Toner p/ fotocopiadora sharp AL-2031</t>
  </si>
  <si>
    <t>Toner Q5950A</t>
  </si>
  <si>
    <t>Toner Q5951A</t>
  </si>
  <si>
    <t>Toner Q5952A</t>
  </si>
  <si>
    <t>Toner Q5953A</t>
  </si>
  <si>
    <t>Toner Sharp AL-100TA</t>
  </si>
  <si>
    <t>Toner T2320</t>
  </si>
  <si>
    <t>Toner T-ESTUDIO 2021</t>
  </si>
  <si>
    <t>Scanner HP-7500L2725A</t>
  </si>
  <si>
    <t>8111 - Servicios informáticos</t>
  </si>
  <si>
    <t>Cera para Contar</t>
  </si>
  <si>
    <t xml:space="preserve">Cinta panasonic 2020 </t>
  </si>
  <si>
    <t>CD en blanco</t>
  </si>
  <si>
    <t>Cinta Epson 8750</t>
  </si>
  <si>
    <t>Espirales 16 MM</t>
  </si>
  <si>
    <t>Espirales de 10 MM</t>
  </si>
  <si>
    <t>Espirales de 58 MM</t>
  </si>
  <si>
    <t>Palo p/escoba</t>
  </si>
  <si>
    <t>Grapadora</t>
  </si>
  <si>
    <t>3114 - Molduras</t>
  </si>
  <si>
    <t>Saca grapas</t>
  </si>
  <si>
    <t>7814 - Operaciones de transporte</t>
  </si>
  <si>
    <t>Saca Punta</t>
  </si>
  <si>
    <t>8011 - Servicios de recursos humanos</t>
  </si>
  <si>
    <t>Saca puntas electrico</t>
  </si>
  <si>
    <t>8012 - Servicios legales</t>
  </si>
  <si>
    <t>Grapadora Brazo Largo</t>
  </si>
  <si>
    <t>3115 - Cuerda y cadena y cable y alambre y correa</t>
  </si>
  <si>
    <t>Grapadora grande</t>
  </si>
  <si>
    <t>3116 - Ferretería</t>
  </si>
  <si>
    <t>Grapas</t>
  </si>
  <si>
    <t>3117 - Cojinetes, casquillos, ruedas y engranajes</t>
  </si>
  <si>
    <t>Grapas grandes</t>
  </si>
  <si>
    <t>3118 - Juntas obturadoras y sellos</t>
  </si>
  <si>
    <t>Gomas de borrar</t>
  </si>
  <si>
    <t>3111 - Extrusiones</t>
  </si>
  <si>
    <t>Libreta Grande 8.5 x 11</t>
  </si>
  <si>
    <t>3213 - Piezas de componentes y hardware electrónicos y accesorios</t>
  </si>
  <si>
    <t>Libreta pequeña</t>
  </si>
  <si>
    <t>3214 - Dispositivos de tubo electrónico y accesorios</t>
  </si>
  <si>
    <t>Libro Record</t>
  </si>
  <si>
    <t>Crayones Colores</t>
  </si>
  <si>
    <t>2511 - Transporte marítimo</t>
  </si>
  <si>
    <t>Felpa</t>
  </si>
  <si>
    <t>Folder 8.5 x 11</t>
  </si>
  <si>
    <t xml:space="preserve">Folder de Colores 8.5 x 11 </t>
  </si>
  <si>
    <t>Folder Satinado</t>
  </si>
  <si>
    <t>Forders 8.5 x 13</t>
  </si>
  <si>
    <t>Clips /P Carnet</t>
  </si>
  <si>
    <t>Clips billetero 1 1/4</t>
  </si>
  <si>
    <t>Clips billetero 1"</t>
  </si>
  <si>
    <t>Clips billetero 1/2</t>
  </si>
  <si>
    <t>Clips billetero 2"</t>
  </si>
  <si>
    <t>Clips Grandes</t>
  </si>
  <si>
    <t>Clips Jumbo</t>
  </si>
  <si>
    <t>Clips Pequeños</t>
  </si>
  <si>
    <t>Gancho Accor</t>
  </si>
  <si>
    <t>2712 - Maquinaria y equipo hidráulico</t>
  </si>
  <si>
    <t>Liquid Paper</t>
  </si>
  <si>
    <t>Label DYMO 30252 de 28mm x 80mm</t>
  </si>
  <si>
    <t>3133 - Conjuntos estructurales fabricados</t>
  </si>
  <si>
    <t>Labels</t>
  </si>
  <si>
    <t>3134 - Conjuntos de placa fabricado</t>
  </si>
  <si>
    <t>Laminado</t>
  </si>
  <si>
    <t>3135 - Conjuntos de tubería fabricada</t>
  </si>
  <si>
    <t>Juego de armazones 8.5 x 11</t>
  </si>
  <si>
    <t>3129 - Estiramientos por presión labrados</t>
  </si>
  <si>
    <t>Lapiceros</t>
  </si>
  <si>
    <t>Maquina de encuadernado</t>
  </si>
  <si>
    <t>Lapices de carbon</t>
  </si>
  <si>
    <t>Perforadora</t>
  </si>
  <si>
    <t>5112 - Medicamentos cardiovasculares</t>
  </si>
  <si>
    <t>Marcadores</t>
  </si>
  <si>
    <t>4110 - Equipo de laboratorio y científico</t>
  </si>
  <si>
    <t>Cemento de un contacto</t>
  </si>
  <si>
    <t>Cinta Metrica</t>
  </si>
  <si>
    <t>Regleta Electrica</t>
  </si>
  <si>
    <t>7315 - Servicios de apoyo a la fabricación</t>
  </si>
  <si>
    <t>Bidon de gasolina 5.3 gls</t>
  </si>
  <si>
    <t>Taladro Bosch</t>
  </si>
  <si>
    <t>Voltimetro</t>
  </si>
  <si>
    <t>Alambre Electrico</t>
  </si>
  <si>
    <t>Rollo 500 pies</t>
  </si>
  <si>
    <t>Escuadra de metal</t>
  </si>
  <si>
    <t>2319 - Mezcladores y sus partes y accesorios</t>
  </si>
  <si>
    <t>Mota para pintar</t>
  </si>
  <si>
    <t>Extenciones Electrica de 50 Pies</t>
  </si>
  <si>
    <t>1015 - Semillas, bulbos, plántulas y esquejes</t>
  </si>
  <si>
    <t>Extension Electrica</t>
  </si>
  <si>
    <t>1014 - Artículos de talabartería y arreos</t>
  </si>
  <si>
    <t>Extension Electrica de 25 Pies</t>
  </si>
  <si>
    <t xml:space="preserve">Puerta metalica ever Door </t>
  </si>
  <si>
    <t>Extensiones p/telefono</t>
  </si>
  <si>
    <t>Llavin p/puerta</t>
  </si>
  <si>
    <t>Destornillador</t>
  </si>
  <si>
    <t>Enchufe</t>
  </si>
  <si>
    <t xml:space="preserve">Lampara flourecente </t>
  </si>
  <si>
    <t>3136 - Conjuntos de placa fabricados</t>
  </si>
  <si>
    <t>Interruptores simples</t>
  </si>
  <si>
    <t>Cordon auricular</t>
  </si>
  <si>
    <t>2411 - Recipientes y almacenamiento</t>
  </si>
  <si>
    <t>Codo</t>
  </si>
  <si>
    <t>2413 - Refrigeración industrial</t>
  </si>
  <si>
    <t>Dispensador de cinta</t>
  </si>
  <si>
    <t>Tornillos diablito</t>
  </si>
  <si>
    <t>Alicate</t>
  </si>
  <si>
    <t>Cover Plastico</t>
  </si>
  <si>
    <t>Cable de Jumpear</t>
  </si>
  <si>
    <t>Cable p/telefono</t>
  </si>
  <si>
    <t>Brocha Gorda</t>
  </si>
  <si>
    <t>Canaleta de piso</t>
  </si>
  <si>
    <t>Candado</t>
  </si>
  <si>
    <t>Cepillo de pared</t>
  </si>
  <si>
    <t>Maquina de Hojaletes</t>
  </si>
  <si>
    <t>Maquina Esquiladora (Abejon)</t>
  </si>
  <si>
    <t>4216 - Equipo de diálisis y suministros</t>
  </si>
  <si>
    <t>Lampara con transformadores electrico 32W</t>
  </si>
  <si>
    <t xml:space="preserve">Tubo de cobre </t>
  </si>
  <si>
    <t>Transformadores de lampara</t>
  </si>
  <si>
    <t>Tubos flourescentes</t>
  </si>
  <si>
    <t xml:space="preserve">Tape 3M </t>
  </si>
  <si>
    <t>Tape Adhesivo Doble Cara</t>
  </si>
  <si>
    <t xml:space="preserve">Tarjetas de presentacion </t>
  </si>
  <si>
    <t>Tarjetas ultracard</t>
  </si>
  <si>
    <t>Tarugos 3/8</t>
  </si>
  <si>
    <t>5314 - Fuentes y accesorios de costura</t>
  </si>
  <si>
    <t>Centimetro</t>
  </si>
  <si>
    <t>Regla de 90 Centimetro</t>
  </si>
  <si>
    <t>7313 - Industrias de alimentos y bebidas</t>
  </si>
  <si>
    <t>4321 - Equipo informático y accesorios</t>
  </si>
  <si>
    <t>Cinema 4D Studio R14 (Versiones Sistema Windows y Mac Os)</t>
  </si>
  <si>
    <t xml:space="preserve">Computadora / Monitor </t>
  </si>
  <si>
    <t>1510 - Combustibles</t>
  </si>
  <si>
    <t xml:space="preserve">Fotocopiadora Canon CLASS D1320 </t>
  </si>
  <si>
    <r>
      <t xml:space="preserve">Fotocopiadora Peq. Brother Printer </t>
    </r>
    <r>
      <rPr>
        <sz val="9"/>
        <color indexed="8"/>
        <rFont val="Calibri"/>
        <family val="2"/>
      </rPr>
      <t xml:space="preserve">MFCJ625DW </t>
    </r>
  </si>
  <si>
    <t>Pantalla protector 120</t>
  </si>
  <si>
    <t>Fotocopiadora -Scaner</t>
  </si>
  <si>
    <t>Soldador de estaño digital</t>
  </si>
  <si>
    <t>8413 - Servicios de seguros y jubilación</t>
  </si>
  <si>
    <t>Bocinas p/computadora</t>
  </si>
  <si>
    <t xml:space="preserve">Proyector Samsung Modelo: PS-U300M </t>
  </si>
  <si>
    <t>7111 - Servicios de perforación y prospección petrolífera y de gas</t>
  </si>
  <si>
    <t>Reingenieria Cableado Estructurado y Data Center</t>
  </si>
  <si>
    <t>4924 - Equipo de recreo y parques infantiles y equipo y suministros de natación y de spa</t>
  </si>
  <si>
    <t>Cámara fotografica Samsung Modelo: CS-ECES65ZZBPPP</t>
  </si>
  <si>
    <t>DVD en blanco</t>
  </si>
  <si>
    <t>UPS</t>
  </si>
  <si>
    <t>Memoria USB</t>
  </si>
  <si>
    <t>4214 - Suministros y productos de tratamiento y cuidado del enfermo</t>
  </si>
  <si>
    <t xml:space="preserve">Laptop Dell Modelo: ND-K10N45KA6 </t>
  </si>
  <si>
    <t>Mouse optico</t>
  </si>
  <si>
    <t>Estaciones PC</t>
  </si>
  <si>
    <t>2517 - Componentes y sistemas de transporte</t>
  </si>
  <si>
    <t>Equipo de sonido</t>
  </si>
  <si>
    <t>2316 - Máquinas, equipo y suministros para fundición</t>
  </si>
  <si>
    <t>3126 - Cubiertas, cajas y envolturas</t>
  </si>
  <si>
    <t>Cinta adhesiva</t>
  </si>
  <si>
    <t>Cinta adhesiva p/empacar</t>
  </si>
  <si>
    <t>Cinta con Tinta para Maquina Sumadora Eléctrica, de Tamaño 3.5cm.</t>
  </si>
  <si>
    <t>1411 - Productos de papel</t>
  </si>
  <si>
    <t xml:space="preserve">Gasolina para planta electrica </t>
  </si>
  <si>
    <t xml:space="preserve">                            Galon </t>
  </si>
  <si>
    <t>2713 - Maquinaria y equipo neumático</t>
  </si>
  <si>
    <t xml:space="preserve">Gasolina asignado al personal </t>
  </si>
  <si>
    <t>Gasolina al MIP</t>
  </si>
  <si>
    <t>Moldes (Diferentes Diseños)</t>
  </si>
  <si>
    <t>Papel higienico</t>
  </si>
  <si>
    <t>4613 - Cohetes y subsistemas</t>
  </si>
  <si>
    <t>Papel maquina sumadora</t>
  </si>
  <si>
    <t xml:space="preserve">Rollo </t>
  </si>
  <si>
    <t>4614 - Lanzadores</t>
  </si>
  <si>
    <t>Papel Bond 8.5 x 11</t>
  </si>
  <si>
    <t>Resma</t>
  </si>
  <si>
    <t>4616 - Seguridad y control público</t>
  </si>
  <si>
    <t>Papel Bond 8.5 x 13</t>
  </si>
  <si>
    <t>4617 - Seguridad, vigilancia y detección</t>
  </si>
  <si>
    <t>Papel Bond 8.5 x 14</t>
  </si>
  <si>
    <t>4618 - Seguridad y protección personal</t>
  </si>
  <si>
    <t>Papel Bond en hilo 8.5 x 11</t>
  </si>
  <si>
    <t>4619 - Protección contra incendios</t>
  </si>
  <si>
    <t>Papel Carbon</t>
  </si>
  <si>
    <t>4710 - Tratamiento, suministros y eliminación de agua y aguas residuales</t>
  </si>
  <si>
    <t>Papel continuo 8.5 x 11</t>
  </si>
  <si>
    <t>4711 - Equipo industrial de lavandería y limpieza en seco</t>
  </si>
  <si>
    <t>Papel timbrado 8.5 x 11</t>
  </si>
  <si>
    <t>4712 - Equipo de limpieza</t>
  </si>
  <si>
    <t>Sobre blanco</t>
  </si>
  <si>
    <t>9211 - Servicios militares o defensa nacional</t>
  </si>
  <si>
    <t>Sobre manila 8.5 x 11</t>
  </si>
  <si>
    <t>Sobre manila 8.5 x 13</t>
  </si>
  <si>
    <t>9212 - Seguridad y protección personal</t>
  </si>
  <si>
    <t>Sobre timbrado</t>
  </si>
  <si>
    <t>Papel toalla</t>
  </si>
  <si>
    <t>Hojas Protectoras Grue Acco</t>
  </si>
  <si>
    <t>3123 - Materia prima en placas o barras labradas</t>
  </si>
  <si>
    <t>Servilleta 500/1</t>
  </si>
  <si>
    <t>Pendaflex 8.5 x 11</t>
  </si>
  <si>
    <t>Post-it 3x2 pequeño</t>
  </si>
  <si>
    <t>7010 - Pesquerías y acuicultura</t>
  </si>
  <si>
    <t>Post-it 3x3 mediano</t>
  </si>
  <si>
    <t>7011 - Horticultura</t>
  </si>
  <si>
    <t>Post-it 3x5 grande</t>
  </si>
  <si>
    <t>7012 - Servicios de ganadería</t>
  </si>
  <si>
    <t>Pendaflex 8.5 x 13</t>
  </si>
  <si>
    <t>Pilas 9 Voltio Cuadrada</t>
  </si>
  <si>
    <t>5114 - Medicamentos para el sistema nervioso central</t>
  </si>
  <si>
    <t xml:space="preserve">Planta Electrica 7.5 kilo </t>
  </si>
  <si>
    <t xml:space="preserve">Greca electrica </t>
  </si>
  <si>
    <t>Plancha Electrica</t>
  </si>
  <si>
    <t>5410 - Joyería</t>
  </si>
  <si>
    <t xml:space="preserve">Electricidad </t>
  </si>
  <si>
    <t>5116 - Medicamentos que afectan al tracto respiratorio</t>
  </si>
  <si>
    <t>Pilas AA</t>
  </si>
  <si>
    <t>5117 - Medicamentos que afectan al sistema gastrointestinal</t>
  </si>
  <si>
    <t>Pilas AAA</t>
  </si>
  <si>
    <t>5119 - Agentes que afectan el agua y los electrolitos</t>
  </si>
  <si>
    <t>Pilas grande</t>
  </si>
  <si>
    <t>5120 - Medicamentos inmunomoduladores</t>
  </si>
  <si>
    <t>7310 - Industrias de plásticos y productos químicos</t>
  </si>
  <si>
    <t>Pin Espuma</t>
  </si>
  <si>
    <t>5121 - Categorías de medicamentos varios</t>
  </si>
  <si>
    <t xml:space="preserve">Plantilla Sistema Rocha Grande </t>
  </si>
  <si>
    <t>5412 - Gemas</t>
  </si>
  <si>
    <t>Plantilla Sistema Rocha Mediana</t>
  </si>
  <si>
    <t>Plantilla Sistema Rocha Pequeña</t>
  </si>
  <si>
    <t>Porta rolo</t>
  </si>
  <si>
    <t>5611 - Muebles comerciales e industriales</t>
  </si>
  <si>
    <t>8210 - Publicidad</t>
  </si>
  <si>
    <t>Publicidad y Propaganda</t>
  </si>
  <si>
    <t>7112 - Servicios de mantenimiento y construcción de perforación de pozos</t>
  </si>
  <si>
    <t>Rebido de ingreso forma continua</t>
  </si>
  <si>
    <t>7213 - Construcción general de edificios</t>
  </si>
  <si>
    <t>Recibo Provicional</t>
  </si>
  <si>
    <t>MURAL</t>
  </si>
  <si>
    <t>4226 - Equipo y suministros post mortem y funerarios</t>
  </si>
  <si>
    <t>7612 - Eliminación y tratamiento de desechos</t>
  </si>
  <si>
    <t xml:space="preserve">Residuos Solidos </t>
  </si>
  <si>
    <t>7316 - Fabricación de maquinaria y equipo de transporte</t>
  </si>
  <si>
    <t>Rodadera para Patron</t>
  </si>
  <si>
    <t>7318 - Servicios de labrado y procesado</t>
  </si>
  <si>
    <t>8013 - Servicios inmobiliarios</t>
  </si>
  <si>
    <t>8311 - Servicios de medios de telecomunicaciones</t>
  </si>
  <si>
    <t xml:space="preserve">Servicio Telefonico de Larga Distancia  </t>
  </si>
  <si>
    <t>8213 - Servicios fotográficos</t>
  </si>
  <si>
    <t>Telefono Local</t>
  </si>
  <si>
    <t>Servicio de Internet y televicion por Cable</t>
  </si>
  <si>
    <t>8212 -  Servicios de reproducción</t>
  </si>
  <si>
    <t>8215 - Artistas e intérpretes profesionales</t>
  </si>
  <si>
    <t>8610 - Formación profesional</t>
  </si>
  <si>
    <t>Servicios de Capacitacion</t>
  </si>
  <si>
    <t>Servicios de Informatica y Sistema Computarizado</t>
  </si>
  <si>
    <t>8312 - Servicios de información</t>
  </si>
  <si>
    <t>8410 - Finanzas de desarrollo</t>
  </si>
  <si>
    <t>8412 - Banca e inversiones</t>
  </si>
  <si>
    <t xml:space="preserve"> 8513 - Ciencia médica, investigación y experimentación</t>
  </si>
  <si>
    <t>Bandera Nacional en nilo</t>
  </si>
  <si>
    <t>8514 - Medicina alternativa y holística</t>
  </si>
  <si>
    <t>Silla para visitas</t>
  </si>
  <si>
    <t>8515 - Servicios alimentarios y de nutrición</t>
  </si>
  <si>
    <t xml:space="preserve">Microhondas FRIGIDAIRE Modelo: HMF-FMDA10S3MJW </t>
  </si>
  <si>
    <t>Mesa tipo Buffet</t>
  </si>
  <si>
    <t>9012 - Facilitación de viajes</t>
  </si>
  <si>
    <t>Silla plastica</t>
  </si>
  <si>
    <t>9013 - Artes interpretativas</t>
  </si>
  <si>
    <t>Sillon ejecutivo</t>
  </si>
  <si>
    <t>9014 - Deportes comerciales</t>
  </si>
  <si>
    <t>Sillon secretarial</t>
  </si>
  <si>
    <t>9111 - Asistencia doméstica y personal</t>
  </si>
  <si>
    <t>Sillon semi ejecutivo</t>
  </si>
  <si>
    <t>9210 - Orden público y seguridad</t>
  </si>
  <si>
    <t>Sofa 3 personas</t>
  </si>
  <si>
    <t>9310 - Sistemas e instituciones políticas</t>
  </si>
  <si>
    <t>Software Herramienta Inteligencia de Negocio</t>
  </si>
  <si>
    <t>9311 - Condiciones sociopolíticas</t>
  </si>
  <si>
    <t>Nevera ejecutiva</t>
  </si>
  <si>
    <t>4229 - Productos quirúrgicos</t>
  </si>
  <si>
    <t>Sumadora Sharp EL-2630</t>
  </si>
  <si>
    <t>9316 - Tributación</t>
  </si>
  <si>
    <t>Tableta Digitalizadora Profesional Intuos5</t>
  </si>
  <si>
    <t>9412 - Clubes</t>
  </si>
  <si>
    <t>Talonario Definitvo Desemb. Caja Chica</t>
  </si>
  <si>
    <t>Tanque de Gas peq. (Regulador y Manguera)</t>
  </si>
  <si>
    <t>Bebedero</t>
  </si>
  <si>
    <t>Tenedores desechables</t>
  </si>
  <si>
    <t>Faldo de 40 paquetes</t>
  </si>
  <si>
    <t>Tinta para sello</t>
  </si>
  <si>
    <t>Uniformes Hembras</t>
  </si>
  <si>
    <t>Uniformes Varones</t>
  </si>
  <si>
    <t>Pantalon Jeans</t>
  </si>
  <si>
    <t>T-Shirtt</t>
  </si>
  <si>
    <t xml:space="preserve">Tshirt de vivir tranquilo </t>
  </si>
  <si>
    <t>Gas pimenta</t>
  </si>
  <si>
    <t xml:space="preserve">Alquiler y rentas de edificios y locales </t>
  </si>
  <si>
    <t xml:space="preserve">Alquiler equipos de produccion </t>
  </si>
  <si>
    <t xml:space="preserve">Alquiler de equipos de transporte, traccion y elevacion </t>
  </si>
  <si>
    <t>Otros alquileres</t>
  </si>
  <si>
    <t>Sandwich</t>
  </si>
  <si>
    <t>Empanadas</t>
  </si>
  <si>
    <t>TOTAL</t>
  </si>
  <si>
    <t>SNCC.F.069</t>
  </si>
  <si>
    <t xml:space="preserve">Capitulo </t>
  </si>
  <si>
    <t>MINISTERIO DE INTERIOR Y POLICIA</t>
  </si>
  <si>
    <t>EDUCACIÓN</t>
  </si>
  <si>
    <t>Registros procesados</t>
  </si>
  <si>
    <t>Monto Estimado Total</t>
  </si>
  <si>
    <t>SubCapitulo</t>
  </si>
  <si>
    <t>Unidad Ejecutora</t>
  </si>
  <si>
    <t xml:space="preserve">Unidad de Compra </t>
  </si>
  <si>
    <t>Viceministerio Adm MIYP</t>
  </si>
  <si>
    <t>DIRECCION GENERAL DE CONTRATACIONES PUBLICAS</t>
  </si>
  <si>
    <t xml:space="preserve">Año fiscal </t>
  </si>
  <si>
    <t>PLAN ANUAL DE COMPRAS Y CONTRATACIONES AÑO 2013</t>
  </si>
  <si>
    <t>Version: 1.0.5</t>
  </si>
  <si>
    <t xml:space="preserve">DESCRIPCIÓN DE LA COMPRA O CONTRATACIÓN
</t>
  </si>
  <si>
    <t xml:space="preserve">OBJETO DE CONTRATACION </t>
  </si>
  <si>
    <t xml:space="preserve">Tipo de Contratacion </t>
  </si>
  <si>
    <t>Procedimiento de Selección</t>
  </si>
  <si>
    <t>Grupo del Cátalogo  de Bienes y Servicios</t>
  </si>
  <si>
    <t>Fecha Prevista de Inicio del Proceso de Compra</t>
  </si>
  <si>
    <t xml:space="preserve">Monto Estimado Contrratacion </t>
  </si>
  <si>
    <t xml:space="preserve">Region </t>
  </si>
  <si>
    <t xml:space="preserve">Provincia </t>
  </si>
  <si>
    <t xml:space="preserve">Municipio </t>
  </si>
  <si>
    <t>Destinado a MIPYMES</t>
  </si>
  <si>
    <t>1512 - Lubricantes, aceites, grasas y anticorrosivos trimestre 1</t>
  </si>
  <si>
    <t>Bien</t>
  </si>
  <si>
    <t>REGION OZAMA O METROPOLITANA</t>
  </si>
  <si>
    <t>DISTRITO NACIONAL</t>
  </si>
  <si>
    <t>SANTO DOMINGO DE GUZMAN</t>
  </si>
  <si>
    <t>1512 - Lubricantes, aceites, grasas y anticorrosivos trimestre 2</t>
  </si>
  <si>
    <t>1512 - Lubricantes, aceites, grasas y anticorrosivos trimestre 3</t>
  </si>
  <si>
    <t>1512 - Lubricantes, aceites, grasas y anticorrosivos trimestre 4</t>
  </si>
  <si>
    <t>4411 - Accesorios de oficina y escritorio trimestre 1</t>
  </si>
  <si>
    <t>Equipo, Accesorios y Suministros de Oficina</t>
  </si>
  <si>
    <t>4411 - Accesorios de oficina y escritorio trimestre 2</t>
  </si>
  <si>
    <t>4411 - Accesorios de oficina y escritorio trimestre 3</t>
  </si>
  <si>
    <t>4411 - Accesorios de oficina y escritorio trimestre 4</t>
  </si>
  <si>
    <t>4412 - Suministros de oficina  trimestre 1</t>
  </si>
  <si>
    <t>4413 - Suministros de oficina  trimestre 2</t>
  </si>
  <si>
    <t>4414 - Suministros de oficina  trimestre 3</t>
  </si>
  <si>
    <t>4415 - Suministros de oficina  trimestre 4</t>
  </si>
  <si>
    <t>3910 - Lámparas y bombillas y componentes para lámparas 1</t>
  </si>
  <si>
    <t>Suministros, componentes y accesorios eléctricos y de iluminación</t>
  </si>
  <si>
    <t>3910 - Lámparas y bombillas y componentes para lámparas 2</t>
  </si>
  <si>
    <t>3910 - Lámparas y bombillas y componentes para lámparas 3</t>
  </si>
  <si>
    <t>3910 - Lámparas y bombillas y componentes para lámparas 4</t>
  </si>
  <si>
    <t>5119 - Agentes que afectan el agua y los electrolitos 1</t>
  </si>
  <si>
    <t>Productos químicos incluyendo los bio-químicos y gases industriales</t>
  </si>
  <si>
    <t>5119 - Agentes que afectan el agua y los electrolitos 2</t>
  </si>
  <si>
    <t>5119 - Agentes que afectan el agua y los electrolitos 3</t>
  </si>
  <si>
    <t>5119 - Agentes que afectan el agua y los electrolitos 4</t>
  </si>
  <si>
    <t>5016 - Chocolates, azúcares, edulcorantes y productos de confitería 1</t>
  </si>
  <si>
    <t>Alimentos, Bebidas y Tabaco</t>
  </si>
  <si>
    <t>5016 - Chocolates, azúcares, edulcorantes y productos de confitería 2</t>
  </si>
  <si>
    <t>5016 - Chocolates, azúcares, edulcorantes y productos de confitería 3</t>
  </si>
  <si>
    <t>5016 - Chocolates, azúcares, edulcorantes y productos de confitería 4</t>
  </si>
  <si>
    <t>3015 - Materiales para acabado de exteriores 1</t>
  </si>
  <si>
    <t>Componentes y Suministros de Fabricación, Estructuras, Obras y Construcciones</t>
  </si>
  <si>
    <t>3015 - Materiales para acabado de exteriores 2</t>
  </si>
  <si>
    <t>3015 - Materiales para acabado de exteriores 3</t>
  </si>
  <si>
    <t>3015 - Materiales para acabado de exteriores 4</t>
  </si>
  <si>
    <t>5020 - Bebidas 1</t>
  </si>
  <si>
    <t>5020 - Bebidas 2</t>
  </si>
  <si>
    <t>5020 - Bebidas 3</t>
  </si>
  <si>
    <t>5020 - Bebidas 4</t>
  </si>
  <si>
    <t>4713 - Suministros de limpieza 1</t>
  </si>
  <si>
    <t>Equipo y Suministros de limpieza</t>
  </si>
  <si>
    <t>4713 - Suministros de limpieza 2</t>
  </si>
  <si>
    <t>4713 - Suministros de limpieza 3</t>
  </si>
  <si>
    <t>4713 - Suministros de limpieza 4</t>
  </si>
  <si>
    <t>3116 - Ferretería 1</t>
  </si>
  <si>
    <t>Servicios de Construcción y Mantenimiento</t>
  </si>
  <si>
    <t>3116 - Ferretería 2</t>
  </si>
  <si>
    <t>3116 - Ferretería 3</t>
  </si>
  <si>
    <t>3116 - Ferretería 4</t>
  </si>
  <si>
    <t>3126 - Cubiertas, cajas y envolturas 1</t>
  </si>
  <si>
    <t>Servicios de Transporte, Almacenaje y Correo</t>
  </si>
  <si>
    <t>3126 - Cubiertas, cajas y envolturas 2</t>
  </si>
  <si>
    <t>3126 - Cubiertas, cajas y envolturas 3</t>
  </si>
  <si>
    <t>3126 - Cubiertas, cajas y envolturas 4</t>
  </si>
  <si>
    <t>Sistemas, Equipos y Componentes de Distribución y Acondicionamiento</t>
  </si>
  <si>
    <t>9212 - Seguridad y protección personal 1</t>
  </si>
  <si>
    <t>Equipos y Suministros de Defensa, Orden Público, Protección y Seguridad</t>
  </si>
  <si>
    <t>9212 - Seguridad y protección personal 2</t>
  </si>
  <si>
    <t>9212 - Seguridad y protección personal 3</t>
  </si>
  <si>
    <t>9212 - Seguridad y protección personal 4</t>
  </si>
  <si>
    <t>1411 - Productos de papel 1</t>
  </si>
  <si>
    <t>Materiales y Productos de Papel</t>
  </si>
  <si>
    <t>1411 - Productos de papel 2</t>
  </si>
  <si>
    <t>1411 - Productos de papel 3</t>
  </si>
  <si>
    <t>1411 - Productos de papel 4</t>
  </si>
  <si>
    <t>2610 - Fuentes de energía 1</t>
  </si>
  <si>
    <t>Maquinaria y Accesorios para Generación y Distribución de Energía</t>
  </si>
  <si>
    <t>2610 - Fuentes de energía 2</t>
  </si>
  <si>
    <t>2610 - Fuentes de energía 3</t>
  </si>
  <si>
    <t>2610 - Fuentes de energía 4</t>
  </si>
  <si>
    <t>3121 - Pinturas y tapa poros y acabados 1</t>
  </si>
  <si>
    <t>3121 - Pinturas y tapa poros y acabados 2</t>
  </si>
  <si>
    <t>3121 - Pinturas y tapa poros y acabados 3</t>
  </si>
  <si>
    <t>3121 - Pinturas y tapa poros y acabados 4</t>
  </si>
  <si>
    <t>7310 - Industrias de plásticos y productos químicos 1</t>
  </si>
  <si>
    <t>Resina y Colofonia y Caucho y Espuma y Película y Materiales Elastoméricos</t>
  </si>
  <si>
    <t>7310 - Industrias de plásticos y productos químicos 2</t>
  </si>
  <si>
    <t xml:space="preserve">7310 - Industrias de plásticos y productos químicos 3 </t>
  </si>
  <si>
    <t>7310 - Industrias de plásticos y productos químicos 4</t>
  </si>
  <si>
    <t>2510 - Vehículos de motor 1</t>
  </si>
  <si>
    <t>Vehículos Comerciales, Militares y Particulares, Accesorios y Componentes</t>
  </si>
  <si>
    <t>2510 - Vehículos de motor 2</t>
  </si>
  <si>
    <t>2510 - Vehículos de motor 3</t>
  </si>
  <si>
    <t>2510 - Vehículos de motor 4</t>
  </si>
  <si>
    <t>4323 - Software 1</t>
  </si>
  <si>
    <t>Telecomunicaciones y radiodifusión de tecnología de la información</t>
  </si>
  <si>
    <t>4323 - Software 2</t>
  </si>
  <si>
    <t>Servicio</t>
  </si>
  <si>
    <t>4323 - Software 3</t>
  </si>
  <si>
    <t>4323 - Software 4</t>
  </si>
  <si>
    <t>7818 - Servicios de mantenimiento o reparaciones de transportes 1</t>
  </si>
  <si>
    <t>7818 - Servicios de mantenimiento o reparaciones de transportes 2</t>
  </si>
  <si>
    <t>7818 - Servicios de mantenimiento o reparaciones de transportes 3</t>
  </si>
  <si>
    <t>7818 - Servicios de mantenimiento o reparaciones de transportes 4</t>
  </si>
  <si>
    <t>6012 - Equipo de arte y manualidades, accesorios y suministros 1</t>
  </si>
  <si>
    <t>Materiales de Minerales y Tejidos y de Plantas y Animales no Comestibles</t>
  </si>
  <si>
    <t>6012 - Equipo de arte y manualidades, accesorios y suministros 2</t>
  </si>
  <si>
    <t>6012 - Equipo de arte y manualidades, accesorios y suministros 3</t>
  </si>
  <si>
    <t>6012 - Equipo de arte y manualidades, accesorios y suministros 4</t>
  </si>
  <si>
    <t>5314 - Fuentes y accesorios de costura 1</t>
  </si>
  <si>
    <t>Maquinaria y Accesorios de Fabricación y Transformación Industrial</t>
  </si>
  <si>
    <t>5314 - Fuentes y accesorios de costura 2</t>
  </si>
  <si>
    <t>5314 - Fuentes y accesorios de costura 3</t>
  </si>
  <si>
    <t>5314 - Fuentes y accesorios de costura4</t>
  </si>
  <si>
    <t>5310 - Ropa 1</t>
  </si>
  <si>
    <t>Ropa, Maletas y Productos de Aseo Personal</t>
  </si>
  <si>
    <t>5310 - Ropa 2</t>
  </si>
  <si>
    <t>5310 - Ropa 3</t>
  </si>
  <si>
    <t>5310 - Ropa 4</t>
  </si>
  <si>
    <t>4321 - Equipo informático y accesorios 1</t>
  </si>
  <si>
    <t>4321 - Equipo informático y accesorios 2</t>
  </si>
  <si>
    <t>4321 - Equipo informático y accesorios 3</t>
  </si>
  <si>
    <t>4321 - Equipo informático y accesorios 4</t>
  </si>
  <si>
    <t>2411 - Recipientes y almacenamiento 1</t>
  </si>
  <si>
    <t>2411 - Recipientes y almacenamiento 2</t>
  </si>
  <si>
    <t>2411 - Recipientes y almacenamiento 3</t>
  </si>
  <si>
    <t>2411 - Recipientes y almacenamiento 4</t>
  </si>
  <si>
    <t>5612 - Mobiliario institucional, escolar y educativo y accesorios 1</t>
  </si>
  <si>
    <t>5612 - Mobiliario institucional, escolar y educativo y accesorios 2</t>
  </si>
  <si>
    <t>5612 - Mobiliario institucional, escolar y educativo y accesorios 3</t>
  </si>
  <si>
    <t>5612 - Mobiliario institucional, escolar y educativo y accesorios 4</t>
  </si>
  <si>
    <t>1510 - Combustibles 1</t>
  </si>
  <si>
    <t>Combustibles, Aditivos para combustibles, Lubricantes y Materiales Anticorrosivos</t>
  </si>
  <si>
    <t>1510 - Combustibles 2</t>
  </si>
  <si>
    <t>1510 - Combustibles 3</t>
  </si>
  <si>
    <t>1510 - Combustibles 4</t>
  </si>
  <si>
    <t>4810 - Equipos de servicios de alimentación para instituciones 1</t>
  </si>
  <si>
    <t>4810 - Equipos de servicios de alimentación para instituciones 2</t>
  </si>
  <si>
    <t>4810 - Equipos de servicios de alimentación para instituciones 3</t>
  </si>
  <si>
    <t>4810 - Equipos de servicios de alimentación para instituciones 4</t>
  </si>
  <si>
    <t>8210 - Publicidad 1</t>
  </si>
  <si>
    <t>Servicios Editoriales, de Diseño, Gráficos y de Bellas Artes</t>
  </si>
  <si>
    <t>8210 - Publicidad 2</t>
  </si>
  <si>
    <t>8210 - Publicidad 3</t>
  </si>
  <si>
    <t>8210 - Publicidad 4</t>
  </si>
  <si>
    <t>8610 - Formación profesional 1</t>
  </si>
  <si>
    <t>Servicios de Gestión, Profesionales de Empresa y Administrativos</t>
  </si>
  <si>
    <t>8610 - Formación profesional 2</t>
  </si>
  <si>
    <t>8610 - Formación profesional 3</t>
  </si>
  <si>
    <t>8610 - Formación profesional 4</t>
  </si>
  <si>
    <t>8311 - Servicios de medios de telecomunicaciones 1</t>
  </si>
  <si>
    <t>8311 - Servicios de medios de telecomunicaciones 2</t>
  </si>
  <si>
    <t>8311 - Servicios de medios de telecomunicaciones 3</t>
  </si>
  <si>
    <t>8311 - Servicios de medios de telecomunicaciones 4</t>
  </si>
  <si>
    <t>7612 - Eliminación y tratamiento de desechos 1</t>
  </si>
  <si>
    <t>7612 - Eliminación y tratamiento de desechos 2</t>
  </si>
  <si>
    <t>7612 - Eliminación y tratamiento de desechos 3</t>
  </si>
  <si>
    <t>7612 - Eliminación y tratamiento de desechos 4</t>
  </si>
  <si>
    <t>Registros</t>
  </si>
  <si>
    <t>Monto Total</t>
  </si>
  <si>
    <t>5020 - Alimentos preparados y conservados</t>
  </si>
  <si>
    <t>5021 - Alimentos preparados y conservados</t>
  </si>
  <si>
    <t>5022 - Alimentos preparados y conservados</t>
  </si>
  <si>
    <t>8014 - Servicios inmobiliarios</t>
  </si>
  <si>
    <t>8015 - Servicios inmobiliarios</t>
  </si>
  <si>
    <t>8016 - Servicios inmobiliarios</t>
  </si>
  <si>
    <t>Plan Anual de Compras 2016   Archivo Creado exitosamente</t>
  </si>
  <si>
    <t>Toner variados</t>
  </si>
  <si>
    <t>2016</t>
  </si>
  <si>
    <t xml:space="preserve">Bateria p/planta </t>
  </si>
  <si>
    <t>Cena Navideña para las comunidades intervenidas</t>
  </si>
  <si>
    <t xml:space="preserve">Maquina de escribir electrica </t>
  </si>
  <si>
    <t>Televisor Smart TV LCD 55 pulgada</t>
  </si>
  <si>
    <t xml:space="preserve">Obras menores en edificaciones </t>
  </si>
  <si>
    <t>Aceite 15w40</t>
  </si>
  <si>
    <t>Fardos de fundas plasticas 36x54 "Grandes"</t>
  </si>
  <si>
    <t>Fardos de fundas plasticas 24x30 "Medianas"</t>
  </si>
  <si>
    <t>Fardos de fundas plasticas 22X17 "Pequeñas"</t>
  </si>
  <si>
    <t>Pegamento en barra de 40 gr (UHU)</t>
  </si>
  <si>
    <t>Silla de recepción 3 puesto</t>
  </si>
  <si>
    <t>Plan de Capacitación del Personal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</si>
</sst>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dd/mm/yy"/>
    <numFmt numFmtId="166" formatCode="mm/dd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2"/>
      <color indexed="60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sz val="10"/>
      <color indexed="8"/>
      <name val="Calibri"/>
      <family val="2"/>
    </font>
    <font>
      <sz val="12"/>
      <name val="Arial Narrow"/>
      <family val="2"/>
    </font>
    <font>
      <sz val="9"/>
      <color indexed="8"/>
      <name val="Calibri"/>
      <family val="2"/>
    </font>
    <font>
      <b/>
      <sz val="14"/>
      <color indexed="60"/>
      <name val="Arial"/>
      <family val="2"/>
    </font>
    <font>
      <b/>
      <sz val="12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2"/>
      <name val="Palatino Linotype"/>
      <family val="1"/>
    </font>
    <font>
      <u val="single"/>
      <sz val="14"/>
      <color indexed="8"/>
      <name val="Arial Narrow"/>
      <family val="2"/>
    </font>
    <font>
      <sz val="12"/>
      <color indexed="8"/>
      <name val="Palatino Linotype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 Narrow"/>
      <family val="2"/>
    </font>
    <font>
      <b/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 Narrow"/>
      <family val="2"/>
    </font>
    <font>
      <b/>
      <sz val="14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/>
      <top style="thin"/>
      <bottom style="thin"/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 style="thin"/>
      <right style="thin"/>
      <top style="thin"/>
      <bottom style="thin"/>
    </border>
    <border>
      <left/>
      <right/>
      <top style="thin">
        <color theme="3" tint="0.7999799847602844"/>
      </top>
      <bottom/>
    </border>
    <border>
      <left style="thin">
        <color theme="0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4" fillId="0" borderId="10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38" fontId="4" fillId="0" borderId="12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38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7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10" fillId="34" borderId="0" xfId="0" applyNumberFormat="1" applyFont="1" applyFill="1" applyAlignment="1">
      <alignment horizontal="left"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0" fillId="35" borderId="2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59" fillId="0" borderId="0" xfId="0" applyFont="1" applyAlignment="1" applyProtection="1">
      <alignment/>
      <protection hidden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64" fontId="58" fillId="0" borderId="22" xfId="0" applyNumberFormat="1" applyFont="1" applyFill="1" applyBorder="1" applyAlignment="1">
      <alignment/>
    </xf>
    <xf numFmtId="0" fontId="59" fillId="0" borderId="23" xfId="0" applyFont="1" applyBorder="1" applyAlignment="1">
      <alignment/>
    </xf>
    <xf numFmtId="0" fontId="63" fillId="0" borderId="24" xfId="0" applyFont="1" applyBorder="1" applyAlignment="1">
      <alignment horizontal="center"/>
    </xf>
    <xf numFmtId="38" fontId="63" fillId="35" borderId="25" xfId="0" applyNumberFormat="1" applyFont="1" applyFill="1" applyBorder="1" applyAlignment="1">
      <alignment horizontal="center" vertical="center" wrapText="1"/>
    </xf>
    <xf numFmtId="38" fontId="63" fillId="34" borderId="25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/>
    </xf>
    <xf numFmtId="0" fontId="60" fillId="34" borderId="26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36" borderId="0" xfId="0" applyFont="1" applyFill="1" applyBorder="1" applyAlignment="1">
      <alignment horizontal="center"/>
    </xf>
    <xf numFmtId="44" fontId="60" fillId="25" borderId="0" xfId="50" applyFont="1" applyFill="1" applyAlignment="1">
      <alignment/>
    </xf>
    <xf numFmtId="0" fontId="63" fillId="0" borderId="0" xfId="0" applyNumberFormat="1" applyFont="1" applyFill="1" applyBorder="1" applyAlignment="1">
      <alignment horizontal="center" vertical="top" wrapText="1"/>
    </xf>
    <xf numFmtId="14" fontId="59" fillId="0" borderId="0" xfId="0" applyNumberFormat="1" applyFont="1" applyAlignment="1">
      <alignment/>
    </xf>
    <xf numFmtId="38" fontId="59" fillId="0" borderId="0" xfId="0" applyNumberFormat="1" applyFont="1" applyAlignment="1" applyProtection="1">
      <alignment/>
      <protection hidden="1"/>
    </xf>
    <xf numFmtId="0" fontId="59" fillId="0" borderId="0" xfId="0" applyFont="1" applyBorder="1" applyAlignment="1">
      <alignment/>
    </xf>
    <xf numFmtId="165" fontId="59" fillId="0" borderId="0" xfId="0" applyNumberFormat="1" applyFont="1" applyAlignment="1">
      <alignment/>
    </xf>
    <xf numFmtId="14" fontId="6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4" fontId="59" fillId="0" borderId="0" xfId="0" applyNumberFormat="1" applyFont="1" applyAlignment="1">
      <alignment/>
    </xf>
    <xf numFmtId="0" fontId="64" fillId="0" borderId="0" xfId="0" applyFont="1" applyBorder="1" applyAlignment="1">
      <alignment horizontal="center"/>
    </xf>
    <xf numFmtId="49" fontId="63" fillId="35" borderId="2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14" fontId="63" fillId="35" borderId="25" xfId="0" applyNumberFormat="1" applyFont="1" applyFill="1" applyBorder="1" applyAlignment="1">
      <alignment horizontal="center" vertical="center" wrapText="1"/>
    </xf>
    <xf numFmtId="0" fontId="60" fillId="37" borderId="0" xfId="0" applyFont="1" applyFill="1" applyAlignment="1">
      <alignment/>
    </xf>
    <xf numFmtId="0" fontId="65" fillId="38" borderId="1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66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14" fontId="58" fillId="0" borderId="0" xfId="0" applyNumberFormat="1" applyFont="1" applyFill="1" applyAlignment="1" applyProtection="1">
      <alignment horizontal="right"/>
      <protection/>
    </xf>
    <xf numFmtId="4" fontId="58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 hidden="1"/>
    </xf>
    <xf numFmtId="0" fontId="59" fillId="2" borderId="0" xfId="0" applyFont="1" applyFill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8" fillId="0" borderId="0" xfId="0" applyFont="1" applyFill="1" applyBorder="1" applyAlignment="1">
      <alignment/>
    </xf>
    <xf numFmtId="0" fontId="17" fillId="0" borderId="27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 applyProtection="1">
      <alignment/>
      <protection/>
    </xf>
    <xf numFmtId="166" fontId="58" fillId="0" borderId="0" xfId="0" applyNumberFormat="1" applyFont="1" applyAlignment="1" applyProtection="1">
      <alignment horizontal="right"/>
      <protection/>
    </xf>
    <xf numFmtId="0" fontId="58" fillId="0" borderId="0" xfId="0" applyNumberFormat="1" applyFont="1" applyFill="1" applyBorder="1" applyAlignment="1">
      <alignment/>
    </xf>
    <xf numFmtId="1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58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9" borderId="0" xfId="0" applyFont="1" applyFill="1" applyBorder="1" applyAlignment="1" applyProtection="1">
      <alignment/>
      <protection/>
    </xf>
    <xf numFmtId="0" fontId="57" fillId="39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70" fillId="0" borderId="0" xfId="0" applyNumberFormat="1" applyFont="1" applyBorder="1" applyAlignment="1">
      <alignment horizontal="right"/>
    </xf>
    <xf numFmtId="0" fontId="71" fillId="0" borderId="0" xfId="0" applyFont="1" applyAlignment="1">
      <alignment/>
    </xf>
    <xf numFmtId="164" fontId="24" fillId="40" borderId="0" xfId="0" applyNumberFormat="1" applyFont="1" applyFill="1" applyAlignment="1">
      <alignment/>
    </xf>
    <xf numFmtId="164" fontId="6" fillId="25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4" fillId="41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2" fillId="0" borderId="0" xfId="0" applyFont="1" applyAlignment="1">
      <alignment/>
    </xf>
    <xf numFmtId="0" fontId="64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57150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Rosey%20Compra\SNCC%20F069%20Plantilla%20para%20SIGEF%2020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Rosey%20Compra\Plan%20de%20Compras%202015\Plantilla%20%20SNCC%20F069%20%20para%20PACC%20SIGEF_v1_0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Plantilla%20%20SNCC%20F069%20%20para%20PACC%20SIGEF_v1_05%20201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osey\Documents\Plan%20de%20Compras%20y%20Contratacione\Plan%20de%20Compras%202015\Rosey%20Compra\Plan%20de%20Compras%202015\Plan%20Anual%20de%20Compras%20y%20Contrataciones%20(MIP)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  <sheetName val="CatalogosJoin"/>
      <sheetName val="CapituloDependencia"/>
      <sheetName val="UC"/>
    </sheetNames>
    <sheetDataSet>
      <sheetData sheetId="1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f069"/>
      <sheetName val="PACC - SNCC.F.053 (4)"/>
      <sheetName val="Catalogos"/>
      <sheetName val="CatalogosJoin"/>
      <sheetName val="CapituloDependencia"/>
      <sheetName val="UC"/>
      <sheetName val="Plantilla  SNCC F069  para PACC"/>
    </sheetNames>
    <definedNames>
      <definedName name="btnGuardar_Click"/>
      <definedName name="btnValidar_Click"/>
    </definedNames>
    <sheetDataSet>
      <sheetData sheetId="2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f069"/>
      <sheetName val="PACC - SNCC.F.053 (4)"/>
      <sheetName val="Catalogos"/>
      <sheetName val="CatalogosJoin"/>
      <sheetName val="CapituloDependencia"/>
      <sheetName val="UC"/>
    </sheetNames>
    <sheetDataSet>
      <sheetData sheetId="2">
        <row r="2">
          <cell r="C2" t="str">
            <v>S</v>
          </cell>
        </row>
        <row r="3">
          <cell r="C3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CC - SNCC.F.053"/>
      <sheetName val="PACC - SNCC.F.053 (3)"/>
      <sheetName val="PACC - SNCC.F.053 mip"/>
      <sheetName val="Iten que no aparecen "/>
      <sheetName val="copia trabajado"/>
      <sheetName val="PLANTILLA  V3"/>
      <sheetName val="Plan Anual de Compras y Contrat"/>
    </sheetNames>
  </externalBook>
</externalLink>
</file>

<file path=xl/tables/table1.xml><?xml version="1.0" encoding="utf-8"?>
<table xmlns="http://schemas.openxmlformats.org/spreadsheetml/2006/main" id="1" name="Tabla133" displayName="Tabla133" ref="A10:O427" comment="" insertRow="1" totalsRowShown="0">
  <autoFilter ref="A10:O427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 ESTIMAD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3"/>
  <sheetViews>
    <sheetView zoomScalePageLayoutView="0" workbookViewId="0" topLeftCell="J1">
      <selection activeCell="G4" sqref="G4"/>
    </sheetView>
  </sheetViews>
  <sheetFormatPr defaultColWidth="11.421875" defaultRowHeight="15"/>
  <cols>
    <col min="1" max="1" width="79.28125" style="43" customWidth="1"/>
    <col min="2" max="2" width="20.00390625" style="43" hidden="1" customWidth="1"/>
    <col min="3" max="3" width="39.8515625" style="43" hidden="1" customWidth="1"/>
    <col min="4" max="4" width="41.8515625" style="43" customWidth="1"/>
    <col min="5" max="5" width="40.28125" style="43" customWidth="1"/>
    <col min="6" max="6" width="72.00390625" style="43" bestFit="1" customWidth="1"/>
    <col min="7" max="7" width="28.28125" style="43" customWidth="1"/>
    <col min="8" max="8" width="36.00390625" style="43" customWidth="1"/>
    <col min="9" max="11" width="32.8515625" style="43" customWidth="1"/>
    <col min="12" max="12" width="31.140625" style="43" customWidth="1"/>
    <col min="13" max="13" width="75.8515625" style="43" bestFit="1" customWidth="1"/>
    <col min="14" max="14" width="0" style="43" hidden="1" customWidth="1"/>
    <col min="15" max="15" width="52.28125" style="43" hidden="1" customWidth="1"/>
    <col min="16" max="16" width="80.28125" style="43" bestFit="1" customWidth="1"/>
    <col min="17" max="16384" width="11.421875" style="43" customWidth="1"/>
  </cols>
  <sheetData>
    <row r="1" spans="1:12" ht="18">
      <c r="A1" s="37"/>
      <c r="B1" s="37"/>
      <c r="C1" s="37"/>
      <c r="D1" s="37"/>
      <c r="E1" s="37"/>
      <c r="F1" s="37"/>
      <c r="G1" s="37"/>
      <c r="H1" s="38"/>
      <c r="I1" s="39"/>
      <c r="J1" s="40"/>
      <c r="K1" s="41" t="s">
        <v>571</v>
      </c>
      <c r="L1" s="42"/>
    </row>
    <row r="2" spans="1:14" ht="35.25" customHeight="1">
      <c r="A2" s="44"/>
      <c r="B2" s="45"/>
      <c r="C2" s="45"/>
      <c r="D2" s="45"/>
      <c r="E2" s="45"/>
      <c r="F2" s="37"/>
      <c r="G2" s="37"/>
      <c r="H2" s="46"/>
      <c r="I2" s="47"/>
      <c r="J2" s="48"/>
      <c r="K2" s="49" t="s">
        <v>572</v>
      </c>
      <c r="L2" s="50" t="s">
        <v>573</v>
      </c>
      <c r="N2" s="43" t="s">
        <v>574</v>
      </c>
    </row>
    <row r="3" spans="1:12" ht="33.75" customHeight="1">
      <c r="A3" s="114"/>
      <c r="B3" s="37"/>
      <c r="C3" s="37"/>
      <c r="D3" s="37"/>
      <c r="E3" s="37"/>
      <c r="F3" s="51" t="s">
        <v>575</v>
      </c>
      <c r="G3" s="52" t="s">
        <v>576</v>
      </c>
      <c r="H3" s="37"/>
      <c r="I3" s="53"/>
      <c r="J3" s="37"/>
      <c r="K3" s="49" t="s">
        <v>577</v>
      </c>
      <c r="L3" s="50" t="s">
        <v>573</v>
      </c>
    </row>
    <row r="4" spans="1:15" ht="31.5">
      <c r="A4" s="114"/>
      <c r="B4" s="37"/>
      <c r="C4" s="37"/>
      <c r="D4" s="37"/>
      <c r="E4" s="37"/>
      <c r="F4" s="54">
        <f>COUNTIF(A10:A141,"*")</f>
        <v>132</v>
      </c>
      <c r="G4" s="55">
        <f>'PLANTILLA  f069'!$H$143</f>
        <v>503317620.6199999</v>
      </c>
      <c r="H4" s="37"/>
      <c r="I4" s="56"/>
      <c r="J4" s="57"/>
      <c r="K4" s="49" t="s">
        <v>578</v>
      </c>
      <c r="L4" s="50" t="s">
        <v>573</v>
      </c>
      <c r="O4" s="58"/>
    </row>
    <row r="5" spans="1:12" ht="17.25" customHeight="1">
      <c r="A5" s="114"/>
      <c r="B5" s="37"/>
      <c r="C5" s="37"/>
      <c r="D5" s="37"/>
      <c r="E5" s="37"/>
      <c r="F5" s="59"/>
      <c r="G5" s="59"/>
      <c r="H5" s="38"/>
      <c r="I5" s="60"/>
      <c r="J5" s="61"/>
      <c r="K5" s="49" t="s">
        <v>579</v>
      </c>
      <c r="L5" s="50" t="s">
        <v>580</v>
      </c>
    </row>
    <row r="6" spans="1:12" ht="29.25" customHeight="1">
      <c r="A6" s="62" t="s">
        <v>581</v>
      </c>
      <c r="B6" s="62"/>
      <c r="C6" s="62"/>
      <c r="D6" s="115" t="s">
        <v>754</v>
      </c>
      <c r="E6" s="116"/>
      <c r="F6" s="116"/>
      <c r="G6" s="62"/>
      <c r="H6" s="60"/>
      <c r="I6" s="63"/>
      <c r="J6" s="64"/>
      <c r="K6" s="49" t="s">
        <v>582</v>
      </c>
      <c r="L6" s="65" t="s">
        <v>756</v>
      </c>
    </row>
    <row r="7" spans="1:12" ht="27" customHeight="1">
      <c r="A7" s="117" t="s">
        <v>583</v>
      </c>
      <c r="B7" s="117"/>
      <c r="C7" s="117"/>
      <c r="D7" s="66"/>
      <c r="E7" s="66"/>
      <c r="F7" s="66"/>
      <c r="G7" s="66"/>
      <c r="H7" s="37"/>
      <c r="I7" s="37"/>
      <c r="J7" s="53"/>
      <c r="K7" s="49" t="s">
        <v>2</v>
      </c>
      <c r="L7" s="67"/>
    </row>
    <row r="8" spans="1:12" ht="18">
      <c r="A8" s="68" t="s">
        <v>584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71" customFormat="1" ht="54.75" customHeight="1">
      <c r="A9" s="69" t="s">
        <v>585</v>
      </c>
      <c r="B9" s="69" t="s">
        <v>586</v>
      </c>
      <c r="C9" s="69" t="s">
        <v>19</v>
      </c>
      <c r="D9" s="70" t="s">
        <v>587</v>
      </c>
      <c r="E9" s="70" t="s">
        <v>588</v>
      </c>
      <c r="F9" s="70" t="s">
        <v>589</v>
      </c>
      <c r="G9" s="69" t="s">
        <v>590</v>
      </c>
      <c r="H9" s="69" t="s">
        <v>591</v>
      </c>
      <c r="I9" s="70" t="s">
        <v>592</v>
      </c>
      <c r="J9" s="70" t="s">
        <v>593</v>
      </c>
      <c r="K9" s="70" t="s">
        <v>594</v>
      </c>
      <c r="L9" s="69" t="s">
        <v>595</v>
      </c>
    </row>
    <row r="10" spans="1:103" ht="27" customHeight="1">
      <c r="A10" s="72" t="s">
        <v>596</v>
      </c>
      <c r="B10" s="73"/>
      <c r="C10" s="74"/>
      <c r="D10" s="75" t="s">
        <v>597</v>
      </c>
      <c r="E10" s="74"/>
      <c r="F10" s="75" t="s">
        <v>720</v>
      </c>
      <c r="G10" s="76">
        <v>42384</v>
      </c>
      <c r="H10" s="77">
        <v>463250</v>
      </c>
      <c r="I10" s="75" t="s">
        <v>598</v>
      </c>
      <c r="J10" s="75" t="s">
        <v>599</v>
      </c>
      <c r="K10" s="75" t="s">
        <v>600</v>
      </c>
      <c r="L10" s="74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</row>
    <row r="11" spans="1:50" s="82" customFormat="1" ht="19.5">
      <c r="A11" s="72" t="s">
        <v>601</v>
      </c>
      <c r="B11" s="79"/>
      <c r="C11" s="75"/>
      <c r="D11" s="75" t="s">
        <v>597</v>
      </c>
      <c r="E11" s="75"/>
      <c r="F11" s="75" t="s">
        <v>720</v>
      </c>
      <c r="G11" s="76">
        <v>42475</v>
      </c>
      <c r="H11" s="80">
        <v>463250</v>
      </c>
      <c r="I11" s="75" t="s">
        <v>598</v>
      </c>
      <c r="J11" s="75" t="s">
        <v>599</v>
      </c>
      <c r="K11" s="75" t="s">
        <v>600</v>
      </c>
      <c r="L11" s="75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</row>
    <row r="12" spans="1:103" ht="19.5">
      <c r="A12" s="72" t="s">
        <v>602</v>
      </c>
      <c r="B12" s="73"/>
      <c r="C12" s="74"/>
      <c r="D12" s="75" t="s">
        <v>597</v>
      </c>
      <c r="E12" s="74"/>
      <c r="F12" s="75" t="s">
        <v>720</v>
      </c>
      <c r="G12" s="76">
        <v>42566</v>
      </c>
      <c r="H12" s="80">
        <v>463250</v>
      </c>
      <c r="I12" s="75" t="s">
        <v>598</v>
      </c>
      <c r="J12" s="75" t="s">
        <v>599</v>
      </c>
      <c r="K12" s="75" t="s">
        <v>600</v>
      </c>
      <c r="L12" s="74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</row>
    <row r="13" spans="1:12" ht="20.25" customHeight="1">
      <c r="A13" s="72" t="s">
        <v>603</v>
      </c>
      <c r="B13" s="73"/>
      <c r="C13" s="74"/>
      <c r="D13" s="75" t="s">
        <v>597</v>
      </c>
      <c r="E13" s="74"/>
      <c r="F13" s="75" t="s">
        <v>720</v>
      </c>
      <c r="G13" s="76">
        <v>42658</v>
      </c>
      <c r="H13" s="80">
        <v>463250</v>
      </c>
      <c r="I13" s="75" t="s">
        <v>598</v>
      </c>
      <c r="J13" s="75" t="s">
        <v>599</v>
      </c>
      <c r="K13" s="75" t="s">
        <v>600</v>
      </c>
      <c r="L13" s="74"/>
    </row>
    <row r="14" spans="1:12" ht="19.5">
      <c r="A14" s="72" t="s">
        <v>604</v>
      </c>
      <c r="B14" s="73"/>
      <c r="C14" s="74"/>
      <c r="D14" s="75" t="s">
        <v>597</v>
      </c>
      <c r="E14" s="74"/>
      <c r="F14" s="75" t="s">
        <v>605</v>
      </c>
      <c r="G14" s="76">
        <v>42384</v>
      </c>
      <c r="H14" s="77">
        <v>2333641.25</v>
      </c>
      <c r="I14" s="75" t="s">
        <v>598</v>
      </c>
      <c r="J14" s="75" t="s">
        <v>599</v>
      </c>
      <c r="K14" s="75" t="s">
        <v>600</v>
      </c>
      <c r="L14" s="74"/>
    </row>
    <row r="15" spans="1:12" ht="19.5">
      <c r="A15" s="72" t="s">
        <v>606</v>
      </c>
      <c r="B15" s="73"/>
      <c r="C15" s="74"/>
      <c r="D15" s="75" t="s">
        <v>597</v>
      </c>
      <c r="E15" s="74"/>
      <c r="F15" s="75" t="s">
        <v>605</v>
      </c>
      <c r="G15" s="76">
        <v>42475</v>
      </c>
      <c r="H15" s="80">
        <v>2333641.25</v>
      </c>
      <c r="I15" s="75" t="s">
        <v>598</v>
      </c>
      <c r="J15" s="75" t="s">
        <v>599</v>
      </c>
      <c r="K15" s="75" t="s">
        <v>600</v>
      </c>
      <c r="L15" s="74"/>
    </row>
    <row r="16" spans="1:12" ht="19.5">
      <c r="A16" s="72" t="s">
        <v>607</v>
      </c>
      <c r="B16" s="73"/>
      <c r="C16" s="74"/>
      <c r="D16" s="75" t="s">
        <v>597</v>
      </c>
      <c r="E16" s="74"/>
      <c r="F16" s="75" t="s">
        <v>605</v>
      </c>
      <c r="G16" s="76">
        <v>42566</v>
      </c>
      <c r="H16" s="80">
        <v>2333641.25</v>
      </c>
      <c r="I16" s="75" t="s">
        <v>598</v>
      </c>
      <c r="J16" s="75" t="s">
        <v>599</v>
      </c>
      <c r="K16" s="75" t="s">
        <v>600</v>
      </c>
      <c r="L16" s="74"/>
    </row>
    <row r="17" spans="1:12" ht="19.5">
      <c r="A17" s="72" t="s">
        <v>608</v>
      </c>
      <c r="B17" s="73"/>
      <c r="C17" s="74"/>
      <c r="D17" s="75" t="s">
        <v>597</v>
      </c>
      <c r="E17" s="74"/>
      <c r="F17" s="75" t="s">
        <v>605</v>
      </c>
      <c r="G17" s="76">
        <v>42658</v>
      </c>
      <c r="H17" s="80">
        <v>2333641.25</v>
      </c>
      <c r="I17" s="75" t="s">
        <v>598</v>
      </c>
      <c r="J17" s="75" t="s">
        <v>599</v>
      </c>
      <c r="K17" s="75" t="s">
        <v>600</v>
      </c>
      <c r="L17" s="74"/>
    </row>
    <row r="18" spans="1:13" ht="19.5">
      <c r="A18" s="72" t="s">
        <v>609</v>
      </c>
      <c r="B18" s="73"/>
      <c r="C18" s="74"/>
      <c r="D18" s="75" t="s">
        <v>597</v>
      </c>
      <c r="E18" s="74"/>
      <c r="F18" s="75" t="s">
        <v>605</v>
      </c>
      <c r="G18" s="76">
        <v>42384</v>
      </c>
      <c r="H18" s="77">
        <v>3069052.1</v>
      </c>
      <c r="I18" s="75" t="s">
        <v>598</v>
      </c>
      <c r="J18" s="75" t="s">
        <v>599</v>
      </c>
      <c r="K18" s="75" t="s">
        <v>600</v>
      </c>
      <c r="L18" s="74"/>
      <c r="M18" s="83"/>
    </row>
    <row r="19" spans="1:12" ht="19.5">
      <c r="A19" s="72" t="s">
        <v>610</v>
      </c>
      <c r="B19" s="73"/>
      <c r="C19" s="74"/>
      <c r="D19" s="75" t="s">
        <v>597</v>
      </c>
      <c r="E19" s="74"/>
      <c r="F19" s="75" t="s">
        <v>605</v>
      </c>
      <c r="G19" s="76">
        <v>42475</v>
      </c>
      <c r="H19" s="80">
        <v>3069052.1</v>
      </c>
      <c r="I19" s="75" t="s">
        <v>598</v>
      </c>
      <c r="J19" s="75" t="s">
        <v>599</v>
      </c>
      <c r="K19" s="75" t="s">
        <v>600</v>
      </c>
      <c r="L19" s="74"/>
    </row>
    <row r="20" spans="1:12" ht="19.5">
      <c r="A20" s="72" t="s">
        <v>611</v>
      </c>
      <c r="B20" s="73"/>
      <c r="C20" s="74"/>
      <c r="D20" s="75" t="s">
        <v>597</v>
      </c>
      <c r="E20" s="74"/>
      <c r="F20" s="75" t="s">
        <v>605</v>
      </c>
      <c r="G20" s="76">
        <v>42566</v>
      </c>
      <c r="H20" s="80">
        <v>3069052.1</v>
      </c>
      <c r="I20" s="75" t="s">
        <v>598</v>
      </c>
      <c r="J20" s="75" t="s">
        <v>599</v>
      </c>
      <c r="K20" s="75" t="s">
        <v>600</v>
      </c>
      <c r="L20" s="74"/>
    </row>
    <row r="21" spans="1:12" ht="19.5">
      <c r="A21" s="72" t="s">
        <v>612</v>
      </c>
      <c r="B21" s="73"/>
      <c r="C21" s="74"/>
      <c r="D21" s="75" t="s">
        <v>597</v>
      </c>
      <c r="E21" s="74"/>
      <c r="F21" s="75" t="s">
        <v>605</v>
      </c>
      <c r="G21" s="76">
        <v>42658</v>
      </c>
      <c r="H21" s="80">
        <v>3069052.1</v>
      </c>
      <c r="I21" s="75" t="s">
        <v>598</v>
      </c>
      <c r="J21" s="75" t="s">
        <v>599</v>
      </c>
      <c r="K21" s="75" t="s">
        <v>600</v>
      </c>
      <c r="L21" s="74"/>
    </row>
    <row r="22" spans="1:12" ht="19.5" customHeight="1">
      <c r="A22" s="72" t="s">
        <v>613</v>
      </c>
      <c r="B22" s="73"/>
      <c r="C22" s="74"/>
      <c r="D22" s="75" t="s">
        <v>597</v>
      </c>
      <c r="E22" s="74"/>
      <c r="F22" s="75" t="s">
        <v>614</v>
      </c>
      <c r="G22" s="76">
        <v>42384</v>
      </c>
      <c r="H22" s="77">
        <v>94540.04</v>
      </c>
      <c r="I22" s="75" t="s">
        <v>598</v>
      </c>
      <c r="J22" s="75" t="s">
        <v>599</v>
      </c>
      <c r="K22" s="75" t="s">
        <v>600</v>
      </c>
      <c r="L22" s="74"/>
    </row>
    <row r="23" spans="1:12" ht="19.5">
      <c r="A23" s="72" t="s">
        <v>615</v>
      </c>
      <c r="B23" s="73"/>
      <c r="C23" s="74"/>
      <c r="D23" s="75" t="s">
        <v>597</v>
      </c>
      <c r="E23" s="74"/>
      <c r="F23" s="75" t="s">
        <v>614</v>
      </c>
      <c r="G23" s="76">
        <v>42475</v>
      </c>
      <c r="H23" s="80">
        <v>94540.04</v>
      </c>
      <c r="I23" s="75" t="s">
        <v>598</v>
      </c>
      <c r="J23" s="75" t="s">
        <v>599</v>
      </c>
      <c r="K23" s="75" t="s">
        <v>600</v>
      </c>
      <c r="L23" s="74"/>
    </row>
    <row r="24" spans="1:12" ht="19.5">
      <c r="A24" s="72" t="s">
        <v>616</v>
      </c>
      <c r="B24" s="73"/>
      <c r="C24" s="74"/>
      <c r="D24" s="75" t="s">
        <v>597</v>
      </c>
      <c r="E24" s="74"/>
      <c r="F24" s="75" t="s">
        <v>614</v>
      </c>
      <c r="G24" s="76">
        <v>42566</v>
      </c>
      <c r="H24" s="80">
        <v>94540.04</v>
      </c>
      <c r="I24" s="75" t="s">
        <v>598</v>
      </c>
      <c r="J24" s="75" t="s">
        <v>599</v>
      </c>
      <c r="K24" s="75" t="s">
        <v>600</v>
      </c>
      <c r="L24" s="74"/>
    </row>
    <row r="25" spans="1:12" ht="19.5">
      <c r="A25" s="72" t="s">
        <v>617</v>
      </c>
      <c r="B25" s="73"/>
      <c r="C25" s="74"/>
      <c r="D25" s="75" t="s">
        <v>597</v>
      </c>
      <c r="E25" s="74"/>
      <c r="F25" s="75" t="s">
        <v>614</v>
      </c>
      <c r="G25" s="76">
        <v>42658</v>
      </c>
      <c r="H25" s="80">
        <v>94540.04</v>
      </c>
      <c r="I25" s="75" t="s">
        <v>598</v>
      </c>
      <c r="J25" s="75" t="s">
        <v>599</v>
      </c>
      <c r="K25" s="75" t="s">
        <v>600</v>
      </c>
      <c r="L25" s="74"/>
    </row>
    <row r="26" spans="1:12" ht="26.25" customHeight="1">
      <c r="A26" s="72" t="s">
        <v>618</v>
      </c>
      <c r="B26" s="73"/>
      <c r="C26" s="74"/>
      <c r="D26" s="75" t="s">
        <v>597</v>
      </c>
      <c r="E26" s="74"/>
      <c r="F26" s="75" t="s">
        <v>619</v>
      </c>
      <c r="G26" s="76">
        <v>42384</v>
      </c>
      <c r="H26" s="77">
        <v>1227500</v>
      </c>
      <c r="I26" s="75" t="s">
        <v>598</v>
      </c>
      <c r="J26" s="75" t="s">
        <v>599</v>
      </c>
      <c r="K26" s="75" t="s">
        <v>600</v>
      </c>
      <c r="L26" s="74"/>
    </row>
    <row r="27" spans="1:12" ht="19.5">
      <c r="A27" s="72" t="s">
        <v>620</v>
      </c>
      <c r="B27" s="73"/>
      <c r="C27" s="74"/>
      <c r="D27" s="75" t="s">
        <v>597</v>
      </c>
      <c r="E27" s="74"/>
      <c r="F27" s="75" t="s">
        <v>619</v>
      </c>
      <c r="G27" s="76">
        <v>42475</v>
      </c>
      <c r="H27" s="80">
        <v>1227500</v>
      </c>
      <c r="I27" s="75" t="s">
        <v>598</v>
      </c>
      <c r="J27" s="75" t="s">
        <v>599</v>
      </c>
      <c r="K27" s="75" t="s">
        <v>600</v>
      </c>
      <c r="L27" s="74"/>
    </row>
    <row r="28" spans="1:12" ht="19.5">
      <c r="A28" s="72" t="s">
        <v>621</v>
      </c>
      <c r="B28" s="73"/>
      <c r="C28" s="74"/>
      <c r="D28" s="75" t="s">
        <v>597</v>
      </c>
      <c r="E28" s="74"/>
      <c r="F28" s="75" t="s">
        <v>619</v>
      </c>
      <c r="G28" s="76">
        <v>42566</v>
      </c>
      <c r="H28" s="80">
        <v>1227500</v>
      </c>
      <c r="I28" s="75" t="s">
        <v>598</v>
      </c>
      <c r="J28" s="75" t="s">
        <v>599</v>
      </c>
      <c r="K28" s="75" t="s">
        <v>600</v>
      </c>
      <c r="L28" s="74"/>
    </row>
    <row r="29" spans="1:12" ht="19.5">
      <c r="A29" s="72" t="s">
        <v>622</v>
      </c>
      <c r="B29" s="73"/>
      <c r="C29" s="74"/>
      <c r="D29" s="75" t="s">
        <v>597</v>
      </c>
      <c r="E29" s="74"/>
      <c r="F29" s="75" t="s">
        <v>619</v>
      </c>
      <c r="G29" s="76">
        <v>42658</v>
      </c>
      <c r="H29" s="80">
        <v>1227500</v>
      </c>
      <c r="I29" s="75" t="s">
        <v>598</v>
      </c>
      <c r="J29" s="75" t="s">
        <v>599</v>
      </c>
      <c r="K29" s="75" t="s">
        <v>600</v>
      </c>
      <c r="L29" s="74"/>
    </row>
    <row r="30" spans="1:12" ht="19.5">
      <c r="A30" s="72" t="s">
        <v>623</v>
      </c>
      <c r="B30" s="73"/>
      <c r="C30" s="74"/>
      <c r="D30" s="75" t="s">
        <v>597</v>
      </c>
      <c r="E30" s="74"/>
      <c r="F30" s="75" t="s">
        <v>624</v>
      </c>
      <c r="G30" s="76">
        <v>42384</v>
      </c>
      <c r="H30" s="77">
        <v>96471.75</v>
      </c>
      <c r="I30" s="75" t="s">
        <v>598</v>
      </c>
      <c r="J30" s="75" t="s">
        <v>599</v>
      </c>
      <c r="K30" s="75" t="s">
        <v>600</v>
      </c>
      <c r="L30" s="74"/>
    </row>
    <row r="31" spans="1:12" ht="19.5">
      <c r="A31" s="72" t="s">
        <v>625</v>
      </c>
      <c r="B31" s="84"/>
      <c r="C31" s="74"/>
      <c r="D31" s="75" t="s">
        <v>597</v>
      </c>
      <c r="E31" s="74"/>
      <c r="F31" s="75" t="s">
        <v>624</v>
      </c>
      <c r="G31" s="76">
        <v>42475</v>
      </c>
      <c r="H31" s="80">
        <v>96471.75</v>
      </c>
      <c r="I31" s="75" t="s">
        <v>598</v>
      </c>
      <c r="J31" s="75" t="s">
        <v>599</v>
      </c>
      <c r="K31" s="75" t="s">
        <v>600</v>
      </c>
      <c r="L31" s="74"/>
    </row>
    <row r="32" spans="1:12" ht="19.5">
      <c r="A32" s="72" t="s">
        <v>626</v>
      </c>
      <c r="B32" s="73"/>
      <c r="C32" s="74"/>
      <c r="D32" s="75" t="s">
        <v>597</v>
      </c>
      <c r="E32" s="74"/>
      <c r="F32" s="75" t="s">
        <v>624</v>
      </c>
      <c r="G32" s="76">
        <v>42566</v>
      </c>
      <c r="H32" s="80">
        <v>96471.75</v>
      </c>
      <c r="I32" s="75" t="s">
        <v>598</v>
      </c>
      <c r="J32" s="75" t="s">
        <v>599</v>
      </c>
      <c r="K32" s="75" t="s">
        <v>600</v>
      </c>
      <c r="L32" s="74"/>
    </row>
    <row r="33" spans="1:12" ht="19.5">
      <c r="A33" s="72" t="s">
        <v>627</v>
      </c>
      <c r="B33" s="73"/>
      <c r="C33" s="74"/>
      <c r="D33" s="75" t="s">
        <v>597</v>
      </c>
      <c r="E33" s="74"/>
      <c r="F33" s="75" t="s">
        <v>624</v>
      </c>
      <c r="G33" s="76">
        <v>42658</v>
      </c>
      <c r="H33" s="80">
        <v>96471.75</v>
      </c>
      <c r="I33" s="75" t="s">
        <v>598</v>
      </c>
      <c r="J33" s="75" t="s">
        <v>599</v>
      </c>
      <c r="K33" s="75" t="s">
        <v>600</v>
      </c>
      <c r="L33" s="74"/>
    </row>
    <row r="34" spans="1:12" ht="19.5">
      <c r="A34" s="72" t="s">
        <v>628</v>
      </c>
      <c r="B34" s="73"/>
      <c r="C34" s="74"/>
      <c r="D34" s="75" t="s">
        <v>597</v>
      </c>
      <c r="E34" s="74"/>
      <c r="F34" s="75" t="s">
        <v>629</v>
      </c>
      <c r="G34" s="76">
        <v>42384</v>
      </c>
      <c r="H34" s="77">
        <v>3472573.49</v>
      </c>
      <c r="I34" s="75" t="s">
        <v>598</v>
      </c>
      <c r="J34" s="75" t="s">
        <v>599</v>
      </c>
      <c r="K34" s="75" t="s">
        <v>600</v>
      </c>
      <c r="L34" s="74"/>
    </row>
    <row r="35" spans="1:12" ht="19.5">
      <c r="A35" s="72" t="s">
        <v>630</v>
      </c>
      <c r="B35" s="73"/>
      <c r="C35" s="74"/>
      <c r="D35" s="75" t="s">
        <v>597</v>
      </c>
      <c r="E35" s="74"/>
      <c r="F35" s="75" t="s">
        <v>629</v>
      </c>
      <c r="G35" s="76">
        <v>42475</v>
      </c>
      <c r="H35" s="77">
        <v>3472573.49</v>
      </c>
      <c r="I35" s="75" t="s">
        <v>598</v>
      </c>
      <c r="J35" s="75" t="s">
        <v>599</v>
      </c>
      <c r="K35" s="75" t="s">
        <v>600</v>
      </c>
      <c r="L35" s="74"/>
    </row>
    <row r="36" spans="1:12" ht="23.25" customHeight="1">
      <c r="A36" s="72" t="s">
        <v>631</v>
      </c>
      <c r="B36" s="73"/>
      <c r="C36" s="74"/>
      <c r="D36" s="75" t="s">
        <v>597</v>
      </c>
      <c r="E36" s="74"/>
      <c r="F36" s="75" t="s">
        <v>629</v>
      </c>
      <c r="G36" s="76">
        <v>42566</v>
      </c>
      <c r="H36" s="77">
        <v>3472573.49</v>
      </c>
      <c r="I36" s="75" t="s">
        <v>598</v>
      </c>
      <c r="J36" s="75" t="s">
        <v>599</v>
      </c>
      <c r="K36" s="75" t="s">
        <v>600</v>
      </c>
      <c r="L36" s="74"/>
    </row>
    <row r="37" spans="1:12" ht="19.5">
      <c r="A37" s="72" t="s">
        <v>632</v>
      </c>
      <c r="B37" s="73"/>
      <c r="C37" s="74"/>
      <c r="D37" s="75" t="s">
        <v>597</v>
      </c>
      <c r="E37" s="74"/>
      <c r="F37" s="75" t="s">
        <v>629</v>
      </c>
      <c r="G37" s="76">
        <v>42658</v>
      </c>
      <c r="H37" s="77">
        <v>3472573.49</v>
      </c>
      <c r="I37" s="75" t="s">
        <v>598</v>
      </c>
      <c r="J37" s="75" t="s">
        <v>599</v>
      </c>
      <c r="K37" s="75" t="s">
        <v>600</v>
      </c>
      <c r="L37" s="74"/>
    </row>
    <row r="38" spans="1:12" ht="19.5">
      <c r="A38" s="72" t="s">
        <v>633</v>
      </c>
      <c r="B38" s="73"/>
      <c r="C38" s="74"/>
      <c r="D38" s="75" t="s">
        <v>597</v>
      </c>
      <c r="E38" s="74"/>
      <c r="F38" s="75" t="s">
        <v>624</v>
      </c>
      <c r="G38" s="76">
        <v>42384</v>
      </c>
      <c r="H38" s="77">
        <v>1211235.855</v>
      </c>
      <c r="I38" s="75" t="s">
        <v>598</v>
      </c>
      <c r="J38" s="75" t="s">
        <v>599</v>
      </c>
      <c r="K38" s="75" t="s">
        <v>600</v>
      </c>
      <c r="L38" s="74"/>
    </row>
    <row r="39" spans="1:12" ht="19.5">
      <c r="A39" s="72" t="s">
        <v>634</v>
      </c>
      <c r="B39" s="73"/>
      <c r="C39" s="74"/>
      <c r="D39" s="75" t="s">
        <v>597</v>
      </c>
      <c r="E39" s="74"/>
      <c r="F39" s="75" t="s">
        <v>624</v>
      </c>
      <c r="G39" s="76">
        <v>42475</v>
      </c>
      <c r="H39" s="80">
        <v>1211235.855</v>
      </c>
      <c r="I39" s="75" t="s">
        <v>598</v>
      </c>
      <c r="J39" s="75" t="s">
        <v>599</v>
      </c>
      <c r="K39" s="75" t="s">
        <v>600</v>
      </c>
      <c r="L39" s="74"/>
    </row>
    <row r="40" spans="1:12" ht="19.5">
      <c r="A40" s="72" t="s">
        <v>635</v>
      </c>
      <c r="B40" s="73"/>
      <c r="C40" s="74"/>
      <c r="D40" s="75" t="s">
        <v>597</v>
      </c>
      <c r="E40" s="74"/>
      <c r="F40" s="75" t="s">
        <v>624</v>
      </c>
      <c r="G40" s="76">
        <v>42566</v>
      </c>
      <c r="H40" s="80">
        <v>1211235.855</v>
      </c>
      <c r="I40" s="75" t="s">
        <v>598</v>
      </c>
      <c r="J40" s="75" t="s">
        <v>599</v>
      </c>
      <c r="K40" s="75" t="s">
        <v>600</v>
      </c>
      <c r="L40" s="74"/>
    </row>
    <row r="41" spans="1:12" ht="19.5">
      <c r="A41" s="72" t="s">
        <v>636</v>
      </c>
      <c r="B41" s="73"/>
      <c r="C41" s="74"/>
      <c r="D41" s="75" t="s">
        <v>597</v>
      </c>
      <c r="E41" s="74"/>
      <c r="F41" s="75" t="s">
        <v>624</v>
      </c>
      <c r="G41" s="76">
        <v>42658</v>
      </c>
      <c r="H41" s="80">
        <v>1211235.855</v>
      </c>
      <c r="I41" s="75" t="s">
        <v>598</v>
      </c>
      <c r="J41" s="75" t="s">
        <v>599</v>
      </c>
      <c r="K41" s="75" t="s">
        <v>600</v>
      </c>
      <c r="L41" s="74"/>
    </row>
    <row r="42" spans="1:12" ht="19.5">
      <c r="A42" s="72" t="s">
        <v>637</v>
      </c>
      <c r="B42" s="73"/>
      <c r="C42" s="74"/>
      <c r="D42" s="75" t="s">
        <v>597</v>
      </c>
      <c r="E42" s="74"/>
      <c r="F42" s="75" t="s">
        <v>638</v>
      </c>
      <c r="G42" s="76">
        <v>42384</v>
      </c>
      <c r="H42" s="77">
        <v>362579.195</v>
      </c>
      <c r="I42" s="75" t="s">
        <v>598</v>
      </c>
      <c r="J42" s="75" t="s">
        <v>599</v>
      </c>
      <c r="K42" s="75" t="s">
        <v>600</v>
      </c>
      <c r="L42" s="74"/>
    </row>
    <row r="43" spans="1:12" ht="19.5">
      <c r="A43" s="72" t="s">
        <v>639</v>
      </c>
      <c r="B43" s="73"/>
      <c r="C43" s="74"/>
      <c r="D43" s="75" t="s">
        <v>597</v>
      </c>
      <c r="E43" s="74"/>
      <c r="F43" s="75" t="s">
        <v>638</v>
      </c>
      <c r="G43" s="76">
        <v>42475</v>
      </c>
      <c r="H43" s="80">
        <v>362579.195</v>
      </c>
      <c r="I43" s="75" t="s">
        <v>598</v>
      </c>
      <c r="J43" s="75" t="s">
        <v>599</v>
      </c>
      <c r="K43" s="75" t="s">
        <v>600</v>
      </c>
      <c r="L43" s="74"/>
    </row>
    <row r="44" spans="1:12" ht="18.75" customHeight="1">
      <c r="A44" s="72" t="s">
        <v>640</v>
      </c>
      <c r="B44" s="85"/>
      <c r="C44" s="74"/>
      <c r="D44" s="75" t="s">
        <v>597</v>
      </c>
      <c r="E44" s="74"/>
      <c r="F44" s="75" t="s">
        <v>638</v>
      </c>
      <c r="G44" s="76">
        <v>42566</v>
      </c>
      <c r="H44" s="80">
        <v>362579.195</v>
      </c>
      <c r="I44" s="75" t="s">
        <v>598</v>
      </c>
      <c r="J44" s="75" t="s">
        <v>599</v>
      </c>
      <c r="K44" s="75" t="s">
        <v>600</v>
      </c>
      <c r="L44" s="74"/>
    </row>
    <row r="45" spans="1:12" ht="20.25" customHeight="1">
      <c r="A45" s="72" t="s">
        <v>641</v>
      </c>
      <c r="B45" s="85"/>
      <c r="C45" s="74"/>
      <c r="D45" s="75" t="s">
        <v>597</v>
      </c>
      <c r="E45" s="74"/>
      <c r="F45" s="75" t="s">
        <v>638</v>
      </c>
      <c r="G45" s="76">
        <v>42658</v>
      </c>
      <c r="H45" s="80">
        <v>362579.195</v>
      </c>
      <c r="I45" s="75" t="s">
        <v>598</v>
      </c>
      <c r="J45" s="75" t="s">
        <v>599</v>
      </c>
      <c r="K45" s="75" t="s">
        <v>600</v>
      </c>
      <c r="L45" s="74"/>
    </row>
    <row r="46" spans="1:12" ht="19.5">
      <c r="A46" s="72" t="s">
        <v>642</v>
      </c>
      <c r="B46" s="73"/>
      <c r="C46" s="74"/>
      <c r="D46" s="75" t="s">
        <v>597</v>
      </c>
      <c r="E46" s="74"/>
      <c r="F46" s="75" t="s">
        <v>643</v>
      </c>
      <c r="G46" s="76">
        <v>42384</v>
      </c>
      <c r="H46" s="77">
        <v>888270.6725</v>
      </c>
      <c r="I46" s="75" t="s">
        <v>598</v>
      </c>
      <c r="J46" s="75" t="s">
        <v>599</v>
      </c>
      <c r="K46" s="75" t="s">
        <v>600</v>
      </c>
      <c r="L46" s="74"/>
    </row>
    <row r="47" spans="1:12" ht="18" customHeight="1">
      <c r="A47" s="72" t="s">
        <v>644</v>
      </c>
      <c r="B47" s="73"/>
      <c r="C47" s="74"/>
      <c r="D47" s="75" t="s">
        <v>597</v>
      </c>
      <c r="E47" s="74"/>
      <c r="F47" s="75" t="s">
        <v>643</v>
      </c>
      <c r="G47" s="76">
        <v>42475</v>
      </c>
      <c r="H47" s="80">
        <v>888270.6725</v>
      </c>
      <c r="I47" s="75" t="s">
        <v>598</v>
      </c>
      <c r="J47" s="75" t="s">
        <v>599</v>
      </c>
      <c r="K47" s="75" t="s">
        <v>600</v>
      </c>
      <c r="L47" s="74"/>
    </row>
    <row r="48" spans="1:12" ht="19.5">
      <c r="A48" s="72" t="s">
        <v>645</v>
      </c>
      <c r="B48" s="73"/>
      <c r="C48" s="74"/>
      <c r="D48" s="75" t="s">
        <v>597</v>
      </c>
      <c r="E48" s="74"/>
      <c r="F48" s="75" t="s">
        <v>643</v>
      </c>
      <c r="G48" s="76">
        <v>42566</v>
      </c>
      <c r="H48" s="80">
        <v>888270.6725</v>
      </c>
      <c r="I48" s="75" t="s">
        <v>598</v>
      </c>
      <c r="J48" s="75" t="s">
        <v>599</v>
      </c>
      <c r="K48" s="75" t="s">
        <v>600</v>
      </c>
      <c r="L48" s="74"/>
    </row>
    <row r="49" spans="1:12" ht="19.5">
      <c r="A49" s="72" t="s">
        <v>646</v>
      </c>
      <c r="B49" s="73"/>
      <c r="C49" s="74"/>
      <c r="D49" s="75" t="s">
        <v>597</v>
      </c>
      <c r="E49" s="74"/>
      <c r="F49" s="75" t="s">
        <v>643</v>
      </c>
      <c r="G49" s="76">
        <v>42658</v>
      </c>
      <c r="H49" s="80">
        <v>888270.6725</v>
      </c>
      <c r="I49" s="75" t="s">
        <v>598</v>
      </c>
      <c r="J49" s="75" t="s">
        <v>599</v>
      </c>
      <c r="K49" s="75" t="s">
        <v>600</v>
      </c>
      <c r="L49" s="74"/>
    </row>
    <row r="50" spans="1:12" ht="19.5">
      <c r="A50" s="72" t="s">
        <v>647</v>
      </c>
      <c r="B50" s="73"/>
      <c r="C50" s="74"/>
      <c r="D50" s="75" t="s">
        <v>597</v>
      </c>
      <c r="E50" s="74"/>
      <c r="F50" s="75" t="s">
        <v>648</v>
      </c>
      <c r="G50" s="76">
        <v>42384</v>
      </c>
      <c r="H50" s="77">
        <v>14046.75</v>
      </c>
      <c r="I50" s="75" t="s">
        <v>598</v>
      </c>
      <c r="J50" s="75" t="s">
        <v>599</v>
      </c>
      <c r="K50" s="75" t="s">
        <v>600</v>
      </c>
      <c r="L50" s="74"/>
    </row>
    <row r="51" spans="1:12" ht="19.5">
      <c r="A51" s="72" t="s">
        <v>649</v>
      </c>
      <c r="B51" s="73"/>
      <c r="C51" s="74"/>
      <c r="D51" s="75" t="s">
        <v>597</v>
      </c>
      <c r="E51" s="74"/>
      <c r="F51" s="75" t="s">
        <v>648</v>
      </c>
      <c r="G51" s="76">
        <v>42475</v>
      </c>
      <c r="H51" s="80">
        <v>14046.75</v>
      </c>
      <c r="I51" s="75" t="s">
        <v>598</v>
      </c>
      <c r="J51" s="75" t="s">
        <v>599</v>
      </c>
      <c r="K51" s="75" t="s">
        <v>600</v>
      </c>
      <c r="L51" s="74"/>
    </row>
    <row r="52" spans="1:12" ht="19.5">
      <c r="A52" s="72" t="s">
        <v>650</v>
      </c>
      <c r="B52" s="86"/>
      <c r="C52" s="87"/>
      <c r="D52" s="75" t="s">
        <v>597</v>
      </c>
      <c r="E52" s="87"/>
      <c r="F52" s="75" t="s">
        <v>648</v>
      </c>
      <c r="G52" s="76">
        <v>42566</v>
      </c>
      <c r="H52" s="80">
        <v>14046.75</v>
      </c>
      <c r="I52" s="75" t="s">
        <v>598</v>
      </c>
      <c r="J52" s="75" t="s">
        <v>599</v>
      </c>
      <c r="K52" s="75" t="s">
        <v>600</v>
      </c>
      <c r="L52" s="74"/>
    </row>
    <row r="53" spans="1:12" ht="19.5">
      <c r="A53" s="72" t="s">
        <v>651</v>
      </c>
      <c r="B53" s="86"/>
      <c r="C53" s="87"/>
      <c r="D53" s="75" t="s">
        <v>597</v>
      </c>
      <c r="E53" s="87"/>
      <c r="F53" s="75" t="s">
        <v>648</v>
      </c>
      <c r="G53" s="76">
        <v>42658</v>
      </c>
      <c r="H53" s="80">
        <v>14046.75</v>
      </c>
      <c r="I53" s="75" t="s">
        <v>598</v>
      </c>
      <c r="J53" s="75" t="s">
        <v>599</v>
      </c>
      <c r="K53" s="75" t="s">
        <v>600</v>
      </c>
      <c r="L53" s="74"/>
    </row>
    <row r="54" spans="1:12" ht="19.5">
      <c r="A54" s="95" t="s">
        <v>192</v>
      </c>
      <c r="B54" s="86"/>
      <c r="C54" s="87"/>
      <c r="D54" s="75" t="s">
        <v>597</v>
      </c>
      <c r="E54" s="87"/>
      <c r="F54" s="88" t="s">
        <v>652</v>
      </c>
      <c r="G54" s="76">
        <v>42384</v>
      </c>
      <c r="H54" s="77">
        <v>253022.68</v>
      </c>
      <c r="I54" s="75" t="s">
        <v>598</v>
      </c>
      <c r="J54" s="75" t="s">
        <v>599</v>
      </c>
      <c r="K54" s="75" t="s">
        <v>600</v>
      </c>
      <c r="L54" s="74"/>
    </row>
    <row r="55" spans="1:12" ht="19.5">
      <c r="A55" s="95" t="s">
        <v>748</v>
      </c>
      <c r="B55" s="86"/>
      <c r="C55" s="87"/>
      <c r="D55" s="75" t="s">
        <v>597</v>
      </c>
      <c r="E55" s="87"/>
      <c r="F55" s="88" t="s">
        <v>652</v>
      </c>
      <c r="G55" s="76">
        <v>42475</v>
      </c>
      <c r="H55" s="77">
        <v>253022.68</v>
      </c>
      <c r="I55" s="75" t="s">
        <v>598</v>
      </c>
      <c r="J55" s="75" t="s">
        <v>599</v>
      </c>
      <c r="K55" s="75" t="s">
        <v>600</v>
      </c>
      <c r="L55" s="74"/>
    </row>
    <row r="56" spans="1:12" ht="19.5">
      <c r="A56" s="95" t="s">
        <v>749</v>
      </c>
      <c r="B56" s="86"/>
      <c r="C56" s="87"/>
      <c r="D56" s="75" t="s">
        <v>597</v>
      </c>
      <c r="E56" s="87"/>
      <c r="F56" s="88" t="s">
        <v>652</v>
      </c>
      <c r="G56" s="76">
        <v>42566</v>
      </c>
      <c r="H56" s="77">
        <v>253022.68</v>
      </c>
      <c r="I56" s="75" t="s">
        <v>598</v>
      </c>
      <c r="J56" s="75" t="s">
        <v>599</v>
      </c>
      <c r="K56" s="75" t="s">
        <v>600</v>
      </c>
      <c r="L56" s="74"/>
    </row>
    <row r="57" spans="1:12" ht="19.5">
      <c r="A57" s="95" t="s">
        <v>750</v>
      </c>
      <c r="B57" s="86"/>
      <c r="C57" s="87"/>
      <c r="D57" s="75" t="s">
        <v>597</v>
      </c>
      <c r="E57" s="87"/>
      <c r="F57" s="88" t="s">
        <v>652</v>
      </c>
      <c r="G57" s="76">
        <v>42658</v>
      </c>
      <c r="H57" s="77">
        <v>253022.68</v>
      </c>
      <c r="I57" s="75" t="s">
        <v>598</v>
      </c>
      <c r="J57" s="75" t="s">
        <v>599</v>
      </c>
      <c r="K57" s="75" t="s">
        <v>600</v>
      </c>
      <c r="L57" s="74"/>
    </row>
    <row r="58" spans="1:12" ht="19.5">
      <c r="A58" s="72" t="s">
        <v>653</v>
      </c>
      <c r="B58" s="86"/>
      <c r="C58" s="87"/>
      <c r="D58" s="75" t="s">
        <v>597</v>
      </c>
      <c r="E58" s="87"/>
      <c r="F58" s="88" t="s">
        <v>654</v>
      </c>
      <c r="G58" s="76">
        <v>42384</v>
      </c>
      <c r="H58" s="77">
        <v>9375</v>
      </c>
      <c r="I58" s="75" t="s">
        <v>598</v>
      </c>
      <c r="J58" s="75" t="s">
        <v>599</v>
      </c>
      <c r="K58" s="75" t="s">
        <v>600</v>
      </c>
      <c r="L58" s="74"/>
    </row>
    <row r="59" spans="1:12" ht="19.5">
      <c r="A59" s="72" t="s">
        <v>655</v>
      </c>
      <c r="B59" s="86"/>
      <c r="C59" s="87"/>
      <c r="D59" s="75" t="s">
        <v>597</v>
      </c>
      <c r="E59" s="87"/>
      <c r="F59" s="88" t="s">
        <v>654</v>
      </c>
      <c r="G59" s="76">
        <v>42475</v>
      </c>
      <c r="H59" s="80">
        <v>9375</v>
      </c>
      <c r="I59" s="75" t="s">
        <v>598</v>
      </c>
      <c r="J59" s="75" t="s">
        <v>599</v>
      </c>
      <c r="K59" s="75" t="s">
        <v>600</v>
      </c>
      <c r="L59" s="74"/>
    </row>
    <row r="60" spans="1:12" ht="19.5">
      <c r="A60" s="72" t="s">
        <v>656</v>
      </c>
      <c r="B60" s="86"/>
      <c r="C60" s="87"/>
      <c r="D60" s="75" t="s">
        <v>597</v>
      </c>
      <c r="E60" s="87"/>
      <c r="F60" s="88" t="s">
        <v>654</v>
      </c>
      <c r="G60" s="76">
        <v>42566</v>
      </c>
      <c r="H60" s="80">
        <v>9375</v>
      </c>
      <c r="I60" s="75" t="s">
        <v>598</v>
      </c>
      <c r="J60" s="75" t="s">
        <v>599</v>
      </c>
      <c r="K60" s="75" t="s">
        <v>600</v>
      </c>
      <c r="L60" s="74"/>
    </row>
    <row r="61" spans="1:12" ht="19.5">
      <c r="A61" s="72" t="s">
        <v>657</v>
      </c>
      <c r="B61" s="86"/>
      <c r="C61" s="87"/>
      <c r="D61" s="75" t="s">
        <v>597</v>
      </c>
      <c r="E61" s="87"/>
      <c r="F61" s="88" t="s">
        <v>654</v>
      </c>
      <c r="G61" s="76">
        <v>42658</v>
      </c>
      <c r="H61" s="80">
        <v>9375</v>
      </c>
      <c r="I61" s="75" t="s">
        <v>598</v>
      </c>
      <c r="J61" s="75" t="s">
        <v>599</v>
      </c>
      <c r="K61" s="75" t="s">
        <v>600</v>
      </c>
      <c r="L61" s="74"/>
    </row>
    <row r="62" spans="1:12" ht="19.5">
      <c r="A62" s="72" t="s">
        <v>658</v>
      </c>
      <c r="B62" s="86"/>
      <c r="C62" s="87"/>
      <c r="D62" s="75" t="s">
        <v>597</v>
      </c>
      <c r="E62" s="87"/>
      <c r="F62" s="88" t="s">
        <v>659</v>
      </c>
      <c r="G62" s="76">
        <v>42384</v>
      </c>
      <c r="H62" s="77">
        <v>1712796.855</v>
      </c>
      <c r="I62" s="75" t="s">
        <v>598</v>
      </c>
      <c r="J62" s="75" t="s">
        <v>599</v>
      </c>
      <c r="K62" s="75" t="s">
        <v>600</v>
      </c>
      <c r="L62" s="74"/>
    </row>
    <row r="63" spans="1:12" ht="19.5">
      <c r="A63" s="72" t="s">
        <v>660</v>
      </c>
      <c r="B63" s="86"/>
      <c r="C63" s="87"/>
      <c r="D63" s="75" t="s">
        <v>597</v>
      </c>
      <c r="E63" s="87"/>
      <c r="F63" s="88" t="s">
        <v>659</v>
      </c>
      <c r="G63" s="76">
        <v>42475</v>
      </c>
      <c r="H63" s="80">
        <v>1712796.855</v>
      </c>
      <c r="I63" s="75" t="s">
        <v>598</v>
      </c>
      <c r="J63" s="75" t="s">
        <v>599</v>
      </c>
      <c r="K63" s="75" t="s">
        <v>600</v>
      </c>
      <c r="L63" s="74"/>
    </row>
    <row r="64" spans="1:12" ht="19.5">
      <c r="A64" s="72" t="s">
        <v>661</v>
      </c>
      <c r="B64" s="86"/>
      <c r="C64" s="87"/>
      <c r="D64" s="75" t="s">
        <v>597</v>
      </c>
      <c r="E64" s="87"/>
      <c r="F64" s="88" t="s">
        <v>659</v>
      </c>
      <c r="G64" s="76">
        <v>42566</v>
      </c>
      <c r="H64" s="80">
        <v>1712796.855</v>
      </c>
      <c r="I64" s="75" t="s">
        <v>598</v>
      </c>
      <c r="J64" s="75" t="s">
        <v>599</v>
      </c>
      <c r="K64" s="75" t="s">
        <v>600</v>
      </c>
      <c r="L64" s="74"/>
    </row>
    <row r="65" spans="1:12" ht="19.5">
      <c r="A65" s="72" t="s">
        <v>662</v>
      </c>
      <c r="B65" s="86"/>
      <c r="C65" s="87"/>
      <c r="D65" s="75" t="s">
        <v>597</v>
      </c>
      <c r="E65" s="87"/>
      <c r="F65" s="88" t="s">
        <v>659</v>
      </c>
      <c r="G65" s="76">
        <v>42658</v>
      </c>
      <c r="H65" s="80">
        <v>1712796.855</v>
      </c>
      <c r="I65" s="75" t="s">
        <v>598</v>
      </c>
      <c r="J65" s="75" t="s">
        <v>599</v>
      </c>
      <c r="K65" s="75" t="s">
        <v>600</v>
      </c>
      <c r="L65" s="74"/>
    </row>
    <row r="66" spans="1:12" ht="19.5">
      <c r="A66" s="72" t="s">
        <v>663</v>
      </c>
      <c r="B66" s="86"/>
      <c r="C66" s="87"/>
      <c r="D66" s="75" t="s">
        <v>597</v>
      </c>
      <c r="E66" s="87"/>
      <c r="F66" s="88" t="s">
        <v>664</v>
      </c>
      <c r="G66" s="76">
        <v>42384</v>
      </c>
      <c r="H66" s="77">
        <v>3525336.265</v>
      </c>
      <c r="I66" s="75" t="s">
        <v>598</v>
      </c>
      <c r="J66" s="75" t="s">
        <v>599</v>
      </c>
      <c r="K66" s="75" t="s">
        <v>600</v>
      </c>
      <c r="L66" s="74"/>
    </row>
    <row r="67" spans="1:12" ht="19.5">
      <c r="A67" s="72" t="s">
        <v>665</v>
      </c>
      <c r="B67" s="86"/>
      <c r="C67" s="87"/>
      <c r="D67" s="75" t="s">
        <v>597</v>
      </c>
      <c r="E67" s="87"/>
      <c r="F67" s="88" t="s">
        <v>664</v>
      </c>
      <c r="G67" s="76">
        <v>42475</v>
      </c>
      <c r="H67" s="80">
        <v>3525336.265</v>
      </c>
      <c r="I67" s="75" t="s">
        <v>598</v>
      </c>
      <c r="J67" s="75" t="s">
        <v>599</v>
      </c>
      <c r="K67" s="75" t="s">
        <v>600</v>
      </c>
      <c r="L67" s="74"/>
    </row>
    <row r="68" spans="1:12" ht="19.5">
      <c r="A68" s="72" t="s">
        <v>666</v>
      </c>
      <c r="B68" s="86"/>
      <c r="C68" s="87"/>
      <c r="D68" s="75" t="s">
        <v>597</v>
      </c>
      <c r="E68" s="87"/>
      <c r="F68" s="88" t="s">
        <v>664</v>
      </c>
      <c r="G68" s="76">
        <v>42566</v>
      </c>
      <c r="H68" s="80">
        <v>3525336.265</v>
      </c>
      <c r="I68" s="75" t="s">
        <v>598</v>
      </c>
      <c r="J68" s="75" t="s">
        <v>599</v>
      </c>
      <c r="K68" s="75" t="s">
        <v>600</v>
      </c>
      <c r="L68" s="74"/>
    </row>
    <row r="69" spans="1:12" ht="19.5">
      <c r="A69" s="72" t="s">
        <v>667</v>
      </c>
      <c r="B69" s="86"/>
      <c r="C69" s="87"/>
      <c r="D69" s="75" t="s">
        <v>597</v>
      </c>
      <c r="E69" s="87"/>
      <c r="F69" s="88" t="s">
        <v>664</v>
      </c>
      <c r="G69" s="76">
        <v>42658</v>
      </c>
      <c r="H69" s="80">
        <v>3525336.265</v>
      </c>
      <c r="I69" s="75" t="s">
        <v>598</v>
      </c>
      <c r="J69" s="75" t="s">
        <v>599</v>
      </c>
      <c r="K69" s="75" t="s">
        <v>600</v>
      </c>
      <c r="L69" s="74"/>
    </row>
    <row r="70" spans="1:12" ht="19.5">
      <c r="A70" s="72" t="s">
        <v>668</v>
      </c>
      <c r="B70" s="86"/>
      <c r="C70" s="87"/>
      <c r="D70" s="75" t="s">
        <v>597</v>
      </c>
      <c r="E70" s="87"/>
      <c r="F70" s="88" t="s">
        <v>643</v>
      </c>
      <c r="G70" s="76">
        <v>42384</v>
      </c>
      <c r="H70" s="77">
        <v>94250</v>
      </c>
      <c r="I70" s="75" t="s">
        <v>598</v>
      </c>
      <c r="J70" s="75" t="s">
        <v>599</v>
      </c>
      <c r="K70" s="75" t="s">
        <v>600</v>
      </c>
      <c r="L70" s="74"/>
    </row>
    <row r="71" spans="1:12" ht="19.5">
      <c r="A71" s="72" t="s">
        <v>669</v>
      </c>
      <c r="B71" s="86"/>
      <c r="C71" s="87"/>
      <c r="D71" s="75" t="s">
        <v>597</v>
      </c>
      <c r="E71" s="87"/>
      <c r="F71" s="88" t="s">
        <v>643</v>
      </c>
      <c r="G71" s="76">
        <v>42475</v>
      </c>
      <c r="H71" s="80">
        <v>94250</v>
      </c>
      <c r="I71" s="75" t="s">
        <v>598</v>
      </c>
      <c r="J71" s="75" t="s">
        <v>599</v>
      </c>
      <c r="K71" s="75" t="s">
        <v>600</v>
      </c>
      <c r="L71" s="74"/>
    </row>
    <row r="72" spans="1:12" ht="19.5">
      <c r="A72" s="72" t="s">
        <v>670</v>
      </c>
      <c r="B72" s="86"/>
      <c r="C72" s="87"/>
      <c r="D72" s="75" t="s">
        <v>597</v>
      </c>
      <c r="E72" s="87"/>
      <c r="F72" s="88" t="s">
        <v>643</v>
      </c>
      <c r="G72" s="76">
        <v>42566</v>
      </c>
      <c r="H72" s="80">
        <v>94250</v>
      </c>
      <c r="I72" s="75" t="s">
        <v>598</v>
      </c>
      <c r="J72" s="75" t="s">
        <v>599</v>
      </c>
      <c r="K72" s="75" t="s">
        <v>600</v>
      </c>
      <c r="L72" s="74"/>
    </row>
    <row r="73" spans="1:12" ht="19.5">
      <c r="A73" s="72" t="s">
        <v>671</v>
      </c>
      <c r="B73" s="86"/>
      <c r="C73" s="87"/>
      <c r="D73" s="75" t="s">
        <v>597</v>
      </c>
      <c r="E73" s="87"/>
      <c r="F73" s="88" t="s">
        <v>643</v>
      </c>
      <c r="G73" s="76">
        <v>42658</v>
      </c>
      <c r="H73" s="80">
        <v>94250</v>
      </c>
      <c r="I73" s="75" t="s">
        <v>598</v>
      </c>
      <c r="J73" s="75" t="s">
        <v>599</v>
      </c>
      <c r="K73" s="75" t="s">
        <v>600</v>
      </c>
      <c r="L73" s="74"/>
    </row>
    <row r="74" spans="1:12" ht="19.5">
      <c r="A74" s="72" t="s">
        <v>672</v>
      </c>
      <c r="B74" s="86"/>
      <c r="C74" s="87"/>
      <c r="D74" s="75" t="s">
        <v>597</v>
      </c>
      <c r="E74" s="87"/>
      <c r="F74" s="88" t="s">
        <v>673</v>
      </c>
      <c r="G74" s="76">
        <v>42384</v>
      </c>
      <c r="H74" s="77">
        <v>128547.29</v>
      </c>
      <c r="I74" s="75" t="s">
        <v>598</v>
      </c>
      <c r="J74" s="75" t="s">
        <v>599</v>
      </c>
      <c r="K74" s="75" t="s">
        <v>600</v>
      </c>
      <c r="L74" s="74"/>
    </row>
    <row r="75" spans="1:12" ht="19.5">
      <c r="A75" s="72" t="s">
        <v>674</v>
      </c>
      <c r="B75" s="86"/>
      <c r="C75" s="87"/>
      <c r="D75" s="75" t="s">
        <v>597</v>
      </c>
      <c r="E75" s="87"/>
      <c r="F75" s="88" t="s">
        <v>673</v>
      </c>
      <c r="G75" s="76">
        <v>42475</v>
      </c>
      <c r="H75" s="80">
        <v>128547.29</v>
      </c>
      <c r="I75" s="75" t="s">
        <v>598</v>
      </c>
      <c r="J75" s="75" t="s">
        <v>599</v>
      </c>
      <c r="K75" s="75" t="s">
        <v>600</v>
      </c>
      <c r="L75" s="74"/>
    </row>
    <row r="76" spans="1:12" ht="19.5">
      <c r="A76" s="72" t="s">
        <v>675</v>
      </c>
      <c r="B76" s="86"/>
      <c r="C76" s="87"/>
      <c r="D76" s="75" t="s">
        <v>597</v>
      </c>
      <c r="E76" s="87"/>
      <c r="F76" s="88" t="s">
        <v>673</v>
      </c>
      <c r="G76" s="76">
        <v>42566</v>
      </c>
      <c r="H76" s="80">
        <v>128547.29</v>
      </c>
      <c r="I76" s="75" t="s">
        <v>598</v>
      </c>
      <c r="J76" s="75" t="s">
        <v>599</v>
      </c>
      <c r="K76" s="75" t="s">
        <v>600</v>
      </c>
      <c r="L76" s="74"/>
    </row>
    <row r="77" spans="1:12" ht="19.5">
      <c r="A77" s="72" t="s">
        <v>676</v>
      </c>
      <c r="B77" s="86"/>
      <c r="C77" s="87"/>
      <c r="D77" s="75" t="s">
        <v>597</v>
      </c>
      <c r="E77" s="87"/>
      <c r="F77" s="88" t="s">
        <v>673</v>
      </c>
      <c r="G77" s="76">
        <v>42658</v>
      </c>
      <c r="H77" s="80">
        <v>128547.29</v>
      </c>
      <c r="I77" s="75" t="s">
        <v>598</v>
      </c>
      <c r="J77" s="75" t="s">
        <v>599</v>
      </c>
      <c r="K77" s="75" t="s">
        <v>600</v>
      </c>
      <c r="L77" s="74"/>
    </row>
    <row r="78" spans="1:12" ht="19.5">
      <c r="A78" s="72" t="s">
        <v>677</v>
      </c>
      <c r="B78" s="86"/>
      <c r="C78" s="87"/>
      <c r="D78" s="75" t="s">
        <v>597</v>
      </c>
      <c r="E78" s="87"/>
      <c r="F78" s="88" t="s">
        <v>678</v>
      </c>
      <c r="G78" s="76">
        <v>42384</v>
      </c>
      <c r="H78" s="77">
        <v>18625000</v>
      </c>
      <c r="I78" s="75" t="s">
        <v>598</v>
      </c>
      <c r="J78" s="75" t="s">
        <v>599</v>
      </c>
      <c r="K78" s="75" t="s">
        <v>600</v>
      </c>
      <c r="L78" s="74"/>
    </row>
    <row r="79" spans="1:12" ht="19.5">
      <c r="A79" s="72" t="s">
        <v>679</v>
      </c>
      <c r="B79" s="86"/>
      <c r="C79" s="87"/>
      <c r="D79" s="75" t="s">
        <v>597</v>
      </c>
      <c r="E79" s="87"/>
      <c r="F79" s="88" t="s">
        <v>678</v>
      </c>
      <c r="G79" s="76">
        <v>42475</v>
      </c>
      <c r="H79" s="80">
        <v>18625000</v>
      </c>
      <c r="I79" s="75" t="s">
        <v>598</v>
      </c>
      <c r="J79" s="75" t="s">
        <v>599</v>
      </c>
      <c r="K79" s="75" t="s">
        <v>600</v>
      </c>
      <c r="L79" s="74"/>
    </row>
    <row r="80" spans="1:12" ht="19.5">
      <c r="A80" s="72" t="s">
        <v>680</v>
      </c>
      <c r="B80" s="86"/>
      <c r="C80" s="87"/>
      <c r="D80" s="75" t="s">
        <v>597</v>
      </c>
      <c r="E80" s="87"/>
      <c r="F80" s="88" t="s">
        <v>678</v>
      </c>
      <c r="G80" s="76">
        <v>42566</v>
      </c>
      <c r="H80" s="80">
        <v>18625000</v>
      </c>
      <c r="I80" s="75" t="s">
        <v>598</v>
      </c>
      <c r="J80" s="75" t="s">
        <v>599</v>
      </c>
      <c r="K80" s="75" t="s">
        <v>600</v>
      </c>
      <c r="L80" s="74"/>
    </row>
    <row r="81" spans="1:12" ht="19.5">
      <c r="A81" s="72" t="s">
        <v>681</v>
      </c>
      <c r="B81" s="86"/>
      <c r="C81" s="87"/>
      <c r="D81" s="75" t="s">
        <v>597</v>
      </c>
      <c r="E81" s="87"/>
      <c r="F81" s="88" t="s">
        <v>678</v>
      </c>
      <c r="G81" s="76">
        <v>42658</v>
      </c>
      <c r="H81" s="80">
        <v>18625000</v>
      </c>
      <c r="I81" s="75" t="s">
        <v>598</v>
      </c>
      <c r="J81" s="75" t="s">
        <v>599</v>
      </c>
      <c r="K81" s="75" t="s">
        <v>600</v>
      </c>
      <c r="L81" s="74"/>
    </row>
    <row r="82" spans="1:12" ht="19.5">
      <c r="A82" s="72" t="s">
        <v>682</v>
      </c>
      <c r="B82" s="86"/>
      <c r="C82" s="87"/>
      <c r="D82" s="75" t="s">
        <v>597</v>
      </c>
      <c r="E82" s="87"/>
      <c r="F82" s="88" t="s">
        <v>683</v>
      </c>
      <c r="G82" s="76">
        <v>42384</v>
      </c>
      <c r="H82" s="77">
        <v>369097.5</v>
      </c>
      <c r="I82" s="75" t="s">
        <v>598</v>
      </c>
      <c r="J82" s="75" t="s">
        <v>599</v>
      </c>
      <c r="K82" s="75" t="s">
        <v>600</v>
      </c>
      <c r="L82" s="74"/>
    </row>
    <row r="83" spans="1:12" ht="19.5">
      <c r="A83" s="72" t="s">
        <v>684</v>
      </c>
      <c r="B83" s="86"/>
      <c r="C83" s="87"/>
      <c r="D83" s="75" t="s">
        <v>685</v>
      </c>
      <c r="E83" s="87"/>
      <c r="F83" s="88" t="s">
        <v>683</v>
      </c>
      <c r="G83" s="76">
        <v>42475</v>
      </c>
      <c r="H83" s="80">
        <v>369097.5</v>
      </c>
      <c r="I83" s="75" t="s">
        <v>598</v>
      </c>
      <c r="J83" s="75" t="s">
        <v>599</v>
      </c>
      <c r="K83" s="75" t="s">
        <v>600</v>
      </c>
      <c r="L83" s="74"/>
    </row>
    <row r="84" spans="1:12" ht="19.5">
      <c r="A84" s="72" t="s">
        <v>686</v>
      </c>
      <c r="B84" s="86"/>
      <c r="C84" s="87"/>
      <c r="D84" s="75" t="s">
        <v>597</v>
      </c>
      <c r="E84" s="87"/>
      <c r="F84" s="88" t="s">
        <v>683</v>
      </c>
      <c r="G84" s="76">
        <v>42566</v>
      </c>
      <c r="H84" s="80">
        <v>369097.5</v>
      </c>
      <c r="I84" s="75" t="s">
        <v>598</v>
      </c>
      <c r="J84" s="75" t="s">
        <v>599</v>
      </c>
      <c r="K84" s="75" t="s">
        <v>600</v>
      </c>
      <c r="L84" s="74"/>
    </row>
    <row r="85" spans="1:12" ht="19.5">
      <c r="A85" s="72" t="s">
        <v>687</v>
      </c>
      <c r="B85" s="86"/>
      <c r="C85" s="87"/>
      <c r="D85" s="75" t="s">
        <v>685</v>
      </c>
      <c r="E85" s="87"/>
      <c r="F85" s="88" t="s">
        <v>683</v>
      </c>
      <c r="G85" s="76">
        <v>42658</v>
      </c>
      <c r="H85" s="80">
        <v>369097.5</v>
      </c>
      <c r="I85" s="75" t="s">
        <v>598</v>
      </c>
      <c r="J85" s="75" t="s">
        <v>599</v>
      </c>
      <c r="K85" s="75" t="s">
        <v>600</v>
      </c>
      <c r="L85" s="74"/>
    </row>
    <row r="86" spans="1:12" ht="19.5">
      <c r="A86" s="72" t="s">
        <v>688</v>
      </c>
      <c r="B86" s="86"/>
      <c r="C86" s="87"/>
      <c r="D86" s="75" t="s">
        <v>597</v>
      </c>
      <c r="E86" s="87"/>
      <c r="F86" s="88" t="s">
        <v>678</v>
      </c>
      <c r="G86" s="76">
        <v>42384</v>
      </c>
      <c r="H86" s="77">
        <v>4658485</v>
      </c>
      <c r="I86" s="75" t="s">
        <v>598</v>
      </c>
      <c r="J86" s="75" t="s">
        <v>599</v>
      </c>
      <c r="K86" s="75" t="s">
        <v>600</v>
      </c>
      <c r="L86" s="74"/>
    </row>
    <row r="87" spans="1:12" ht="19.5">
      <c r="A87" s="72" t="s">
        <v>689</v>
      </c>
      <c r="B87" s="86"/>
      <c r="C87" s="87"/>
      <c r="D87" s="75" t="s">
        <v>685</v>
      </c>
      <c r="E87" s="87"/>
      <c r="F87" s="88" t="s">
        <v>678</v>
      </c>
      <c r="G87" s="76">
        <v>42475</v>
      </c>
      <c r="H87" s="80">
        <v>4658485</v>
      </c>
      <c r="I87" s="75" t="s">
        <v>598</v>
      </c>
      <c r="J87" s="75" t="s">
        <v>599</v>
      </c>
      <c r="K87" s="75" t="s">
        <v>600</v>
      </c>
      <c r="L87" s="74"/>
    </row>
    <row r="88" spans="1:12" ht="19.5">
      <c r="A88" s="72" t="s">
        <v>690</v>
      </c>
      <c r="B88" s="86"/>
      <c r="C88" s="87"/>
      <c r="D88" s="75" t="s">
        <v>685</v>
      </c>
      <c r="E88" s="87"/>
      <c r="F88" s="88" t="s">
        <v>678</v>
      </c>
      <c r="G88" s="76">
        <v>42566</v>
      </c>
      <c r="H88" s="80">
        <v>4658485</v>
      </c>
      <c r="I88" s="75" t="s">
        <v>598</v>
      </c>
      <c r="J88" s="75" t="s">
        <v>599</v>
      </c>
      <c r="K88" s="75" t="s">
        <v>600</v>
      </c>
      <c r="L88" s="74"/>
    </row>
    <row r="89" spans="1:12" ht="19.5">
      <c r="A89" s="72" t="s">
        <v>691</v>
      </c>
      <c r="B89" s="86"/>
      <c r="C89" s="87"/>
      <c r="D89" s="75" t="s">
        <v>597</v>
      </c>
      <c r="E89" s="87"/>
      <c r="F89" s="88" t="s">
        <v>678</v>
      </c>
      <c r="G89" s="76">
        <v>42658</v>
      </c>
      <c r="H89" s="80">
        <v>4658485</v>
      </c>
      <c r="I89" s="75" t="s">
        <v>598</v>
      </c>
      <c r="J89" s="75" t="s">
        <v>599</v>
      </c>
      <c r="K89" s="75" t="s">
        <v>600</v>
      </c>
      <c r="L89" s="74"/>
    </row>
    <row r="90" spans="1:12" ht="19.5">
      <c r="A90" s="72" t="s">
        <v>692</v>
      </c>
      <c r="B90" s="86"/>
      <c r="C90" s="87"/>
      <c r="D90" s="75" t="s">
        <v>597</v>
      </c>
      <c r="E90" s="87"/>
      <c r="F90" s="88" t="s">
        <v>693</v>
      </c>
      <c r="G90" s="76">
        <v>42384</v>
      </c>
      <c r="H90" s="77">
        <v>297049.75</v>
      </c>
      <c r="I90" s="75" t="s">
        <v>598</v>
      </c>
      <c r="J90" s="75" t="s">
        <v>599</v>
      </c>
      <c r="K90" s="75" t="s">
        <v>600</v>
      </c>
      <c r="L90" s="74"/>
    </row>
    <row r="91" spans="1:12" ht="19.5">
      <c r="A91" s="72" t="s">
        <v>694</v>
      </c>
      <c r="B91" s="86"/>
      <c r="C91" s="87"/>
      <c r="D91" s="75" t="s">
        <v>597</v>
      </c>
      <c r="E91" s="87"/>
      <c r="F91" s="88" t="s">
        <v>693</v>
      </c>
      <c r="G91" s="76">
        <v>42475</v>
      </c>
      <c r="H91" s="80">
        <v>297049.75</v>
      </c>
      <c r="I91" s="75" t="s">
        <v>598</v>
      </c>
      <c r="J91" s="75" t="s">
        <v>599</v>
      </c>
      <c r="K91" s="75" t="s">
        <v>600</v>
      </c>
      <c r="L91" s="74"/>
    </row>
    <row r="92" spans="1:12" ht="19.5">
      <c r="A92" s="72" t="s">
        <v>695</v>
      </c>
      <c r="B92" s="86"/>
      <c r="C92" s="87"/>
      <c r="D92" s="75" t="s">
        <v>597</v>
      </c>
      <c r="E92" s="87"/>
      <c r="F92" s="88" t="s">
        <v>693</v>
      </c>
      <c r="G92" s="76">
        <v>42566</v>
      </c>
      <c r="H92" s="80">
        <v>297049.75</v>
      </c>
      <c r="I92" s="75" t="s">
        <v>598</v>
      </c>
      <c r="J92" s="75" t="s">
        <v>599</v>
      </c>
      <c r="K92" s="75" t="s">
        <v>600</v>
      </c>
      <c r="L92" s="74"/>
    </row>
    <row r="93" spans="1:12" ht="19.5">
      <c r="A93" s="72" t="s">
        <v>696</v>
      </c>
      <c r="B93" s="86"/>
      <c r="C93" s="87"/>
      <c r="D93" s="75" t="s">
        <v>597</v>
      </c>
      <c r="E93" s="87"/>
      <c r="F93" s="88" t="s">
        <v>693</v>
      </c>
      <c r="G93" s="76">
        <v>42658</v>
      </c>
      <c r="H93" s="80">
        <v>297049.75</v>
      </c>
      <c r="I93" s="75" t="s">
        <v>598</v>
      </c>
      <c r="J93" s="75" t="s">
        <v>599</v>
      </c>
      <c r="K93" s="75" t="s">
        <v>600</v>
      </c>
      <c r="L93" s="74"/>
    </row>
    <row r="94" spans="1:12" ht="19.5">
      <c r="A94" s="72" t="s">
        <v>697</v>
      </c>
      <c r="B94" s="86"/>
      <c r="C94" s="87"/>
      <c r="D94" s="75" t="s">
        <v>597</v>
      </c>
      <c r="E94" s="87"/>
      <c r="F94" s="72" t="s">
        <v>698</v>
      </c>
      <c r="G94" s="76">
        <v>42384</v>
      </c>
      <c r="H94" s="77">
        <v>51895</v>
      </c>
      <c r="I94" s="75" t="s">
        <v>598</v>
      </c>
      <c r="J94" s="75" t="s">
        <v>599</v>
      </c>
      <c r="K94" s="75" t="s">
        <v>600</v>
      </c>
      <c r="L94" s="74"/>
    </row>
    <row r="95" spans="1:12" ht="19.5">
      <c r="A95" s="72" t="s">
        <v>699</v>
      </c>
      <c r="B95" s="86"/>
      <c r="C95" s="87"/>
      <c r="D95" s="75" t="s">
        <v>597</v>
      </c>
      <c r="E95" s="87"/>
      <c r="F95" s="72" t="s">
        <v>698</v>
      </c>
      <c r="G95" s="76">
        <v>42475</v>
      </c>
      <c r="H95" s="80">
        <v>51895</v>
      </c>
      <c r="I95" s="75" t="s">
        <v>598</v>
      </c>
      <c r="J95" s="75" t="s">
        <v>599</v>
      </c>
      <c r="K95" s="75" t="s">
        <v>600</v>
      </c>
      <c r="L95" s="74"/>
    </row>
    <row r="96" spans="1:12" ht="19.5">
      <c r="A96" s="72" t="s">
        <v>700</v>
      </c>
      <c r="B96" s="86"/>
      <c r="C96" s="87"/>
      <c r="D96" s="75" t="s">
        <v>597</v>
      </c>
      <c r="E96" s="87"/>
      <c r="F96" s="72" t="s">
        <v>698</v>
      </c>
      <c r="G96" s="76">
        <v>42566</v>
      </c>
      <c r="H96" s="80">
        <v>51895</v>
      </c>
      <c r="I96" s="75" t="s">
        <v>598</v>
      </c>
      <c r="J96" s="75" t="s">
        <v>599</v>
      </c>
      <c r="K96" s="75" t="s">
        <v>600</v>
      </c>
      <c r="L96" s="74"/>
    </row>
    <row r="97" spans="1:12" ht="19.5">
      <c r="A97" s="72" t="s">
        <v>701</v>
      </c>
      <c r="B97" s="86"/>
      <c r="C97" s="87"/>
      <c r="D97" s="75" t="s">
        <v>597</v>
      </c>
      <c r="E97" s="87"/>
      <c r="F97" s="72" t="s">
        <v>698</v>
      </c>
      <c r="G97" s="76">
        <v>42658</v>
      </c>
      <c r="H97" s="80">
        <v>51895</v>
      </c>
      <c r="I97" s="75" t="s">
        <v>598</v>
      </c>
      <c r="J97" s="75" t="s">
        <v>599</v>
      </c>
      <c r="K97" s="75" t="s">
        <v>600</v>
      </c>
      <c r="L97" s="74"/>
    </row>
    <row r="98" spans="1:12" ht="19.5">
      <c r="A98" s="72" t="s">
        <v>702</v>
      </c>
      <c r="B98" s="86"/>
      <c r="C98" s="87"/>
      <c r="D98" s="75" t="s">
        <v>597</v>
      </c>
      <c r="E98" s="87"/>
      <c r="F98" s="88" t="s">
        <v>703</v>
      </c>
      <c r="G98" s="76">
        <v>42384</v>
      </c>
      <c r="H98" s="77">
        <v>849662.5</v>
      </c>
      <c r="I98" s="75" t="s">
        <v>598</v>
      </c>
      <c r="J98" s="75" t="s">
        <v>599</v>
      </c>
      <c r="K98" s="75" t="s">
        <v>600</v>
      </c>
      <c r="L98" s="74"/>
    </row>
    <row r="99" spans="1:12" ht="19.5">
      <c r="A99" s="72" t="s">
        <v>704</v>
      </c>
      <c r="B99" s="86"/>
      <c r="C99" s="87"/>
      <c r="D99" s="75" t="s">
        <v>597</v>
      </c>
      <c r="E99" s="87"/>
      <c r="F99" s="88" t="s">
        <v>703</v>
      </c>
      <c r="G99" s="76">
        <v>42475</v>
      </c>
      <c r="H99" s="80">
        <v>849662.5</v>
      </c>
      <c r="I99" s="75" t="s">
        <v>598</v>
      </c>
      <c r="J99" s="75" t="s">
        <v>599</v>
      </c>
      <c r="K99" s="75" t="s">
        <v>600</v>
      </c>
      <c r="L99" s="74"/>
    </row>
    <row r="100" spans="1:12" ht="19.5">
      <c r="A100" s="72" t="s">
        <v>705</v>
      </c>
      <c r="B100" s="86"/>
      <c r="C100" s="87"/>
      <c r="D100" s="75" t="s">
        <v>597</v>
      </c>
      <c r="E100" s="87"/>
      <c r="F100" s="88" t="s">
        <v>703</v>
      </c>
      <c r="G100" s="76">
        <v>42566</v>
      </c>
      <c r="H100" s="80">
        <v>849662.5</v>
      </c>
      <c r="I100" s="75" t="s">
        <v>598</v>
      </c>
      <c r="J100" s="75" t="s">
        <v>599</v>
      </c>
      <c r="K100" s="75" t="s">
        <v>600</v>
      </c>
      <c r="L100" s="74"/>
    </row>
    <row r="101" spans="1:12" ht="19.5">
      <c r="A101" s="72" t="s">
        <v>706</v>
      </c>
      <c r="B101" s="86"/>
      <c r="C101" s="87"/>
      <c r="D101" s="75" t="s">
        <v>597</v>
      </c>
      <c r="E101" s="87"/>
      <c r="F101" s="88" t="s">
        <v>703</v>
      </c>
      <c r="G101" s="76">
        <v>42658</v>
      </c>
      <c r="H101" s="80">
        <v>849662.5</v>
      </c>
      <c r="I101" s="75" t="s">
        <v>598</v>
      </c>
      <c r="J101" s="75" t="s">
        <v>599</v>
      </c>
      <c r="K101" s="75" t="s">
        <v>600</v>
      </c>
      <c r="L101" s="74"/>
    </row>
    <row r="102" spans="1:12" ht="19.5">
      <c r="A102" s="72" t="s">
        <v>707</v>
      </c>
      <c r="B102" s="86"/>
      <c r="C102" s="87"/>
      <c r="D102" s="75" t="s">
        <v>597</v>
      </c>
      <c r="E102" s="87"/>
      <c r="F102" s="88" t="s">
        <v>683</v>
      </c>
      <c r="G102" s="76">
        <v>42384</v>
      </c>
      <c r="H102" s="77">
        <v>11671028.25</v>
      </c>
      <c r="I102" s="75" t="s">
        <v>598</v>
      </c>
      <c r="J102" s="75" t="s">
        <v>599</v>
      </c>
      <c r="K102" s="75" t="s">
        <v>600</v>
      </c>
      <c r="L102" s="74"/>
    </row>
    <row r="103" spans="1:12" ht="19.5">
      <c r="A103" s="72" t="s">
        <v>708</v>
      </c>
      <c r="B103" s="86"/>
      <c r="C103" s="87"/>
      <c r="D103" s="75" t="s">
        <v>597</v>
      </c>
      <c r="E103" s="87"/>
      <c r="F103" s="88" t="s">
        <v>683</v>
      </c>
      <c r="G103" s="76">
        <v>42475</v>
      </c>
      <c r="H103" s="80">
        <v>11671028.25</v>
      </c>
      <c r="I103" s="75" t="s">
        <v>598</v>
      </c>
      <c r="J103" s="75" t="s">
        <v>599</v>
      </c>
      <c r="K103" s="75" t="s">
        <v>600</v>
      </c>
      <c r="L103" s="74"/>
    </row>
    <row r="104" spans="1:12" ht="19.5">
      <c r="A104" s="72" t="s">
        <v>709</v>
      </c>
      <c r="B104" s="86"/>
      <c r="C104" s="87"/>
      <c r="D104" s="75" t="s">
        <v>597</v>
      </c>
      <c r="E104" s="87"/>
      <c r="F104" s="88" t="s">
        <v>683</v>
      </c>
      <c r="G104" s="76">
        <v>42566</v>
      </c>
      <c r="H104" s="80">
        <v>11671028.25</v>
      </c>
      <c r="I104" s="75" t="s">
        <v>598</v>
      </c>
      <c r="J104" s="75" t="s">
        <v>599</v>
      </c>
      <c r="K104" s="75" t="s">
        <v>600</v>
      </c>
      <c r="L104" s="74"/>
    </row>
    <row r="105" spans="1:12" ht="19.5">
      <c r="A105" s="72" t="s">
        <v>710</v>
      </c>
      <c r="B105" s="86"/>
      <c r="C105" s="87"/>
      <c r="D105" s="75" t="s">
        <v>597</v>
      </c>
      <c r="E105" s="87"/>
      <c r="F105" s="88" t="s">
        <v>683</v>
      </c>
      <c r="G105" s="76">
        <v>42658</v>
      </c>
      <c r="H105" s="80">
        <v>11671028.25</v>
      </c>
      <c r="I105" s="75" t="s">
        <v>598</v>
      </c>
      <c r="J105" s="75" t="s">
        <v>599</v>
      </c>
      <c r="K105" s="75" t="s">
        <v>600</v>
      </c>
      <c r="L105" s="74"/>
    </row>
    <row r="106" spans="1:12" ht="19.5">
      <c r="A106" s="72" t="s">
        <v>711</v>
      </c>
      <c r="B106" s="86"/>
      <c r="C106" s="87"/>
      <c r="D106" s="75" t="s">
        <v>597</v>
      </c>
      <c r="E106" s="87"/>
      <c r="F106" s="88" t="s">
        <v>624</v>
      </c>
      <c r="G106" s="76">
        <v>42384</v>
      </c>
      <c r="H106" s="77">
        <v>276750</v>
      </c>
      <c r="I106" s="75" t="s">
        <v>598</v>
      </c>
      <c r="J106" s="75" t="s">
        <v>599</v>
      </c>
      <c r="K106" s="75" t="s">
        <v>600</v>
      </c>
      <c r="L106" s="74"/>
    </row>
    <row r="107" spans="1:12" ht="19.5">
      <c r="A107" s="72" t="s">
        <v>712</v>
      </c>
      <c r="B107" s="86"/>
      <c r="C107" s="87"/>
      <c r="D107" s="75" t="s">
        <v>597</v>
      </c>
      <c r="E107" s="87"/>
      <c r="F107" s="88" t="s">
        <v>624</v>
      </c>
      <c r="G107" s="76">
        <v>42475</v>
      </c>
      <c r="H107" s="80">
        <v>276750</v>
      </c>
      <c r="I107" s="75" t="s">
        <v>598</v>
      </c>
      <c r="J107" s="75" t="s">
        <v>599</v>
      </c>
      <c r="K107" s="75" t="s">
        <v>600</v>
      </c>
      <c r="L107" s="74"/>
    </row>
    <row r="108" spans="1:12" ht="19.5">
      <c r="A108" s="72" t="s">
        <v>713</v>
      </c>
      <c r="B108" s="86"/>
      <c r="C108" s="87"/>
      <c r="D108" s="75" t="s">
        <v>597</v>
      </c>
      <c r="E108" s="87"/>
      <c r="F108" s="88" t="s">
        <v>624</v>
      </c>
      <c r="G108" s="76">
        <v>42566</v>
      </c>
      <c r="H108" s="80">
        <v>276750</v>
      </c>
      <c r="I108" s="75" t="s">
        <v>598</v>
      </c>
      <c r="J108" s="75" t="s">
        <v>599</v>
      </c>
      <c r="K108" s="75" t="s">
        <v>600</v>
      </c>
      <c r="L108" s="74"/>
    </row>
    <row r="109" spans="1:12" ht="19.5">
      <c r="A109" s="72" t="s">
        <v>714</v>
      </c>
      <c r="B109" s="86"/>
      <c r="C109" s="87"/>
      <c r="D109" s="75" t="s">
        <v>597</v>
      </c>
      <c r="E109" s="87"/>
      <c r="F109" s="88" t="s">
        <v>624</v>
      </c>
      <c r="G109" s="76">
        <v>42658</v>
      </c>
      <c r="H109" s="80">
        <v>276750</v>
      </c>
      <c r="I109" s="75" t="s">
        <v>598</v>
      </c>
      <c r="J109" s="75" t="s">
        <v>599</v>
      </c>
      <c r="K109" s="75" t="s">
        <v>600</v>
      </c>
      <c r="L109" s="74"/>
    </row>
    <row r="110" spans="1:12" ht="19.5">
      <c r="A110" s="72" t="s">
        <v>715</v>
      </c>
      <c r="B110" s="86"/>
      <c r="C110" s="87"/>
      <c r="D110" s="75" t="s">
        <v>597</v>
      </c>
      <c r="E110" s="87"/>
      <c r="F110" s="88" t="s">
        <v>605</v>
      </c>
      <c r="G110" s="76">
        <v>42384</v>
      </c>
      <c r="H110" s="77">
        <v>7161383.375</v>
      </c>
      <c r="I110" s="75" t="s">
        <v>598</v>
      </c>
      <c r="J110" s="75" t="s">
        <v>599</v>
      </c>
      <c r="K110" s="75" t="s">
        <v>600</v>
      </c>
      <c r="L110" s="74"/>
    </row>
    <row r="111" spans="1:12" ht="19.5">
      <c r="A111" s="72" t="s">
        <v>716</v>
      </c>
      <c r="B111" s="86"/>
      <c r="C111" s="87"/>
      <c r="D111" s="75" t="s">
        <v>597</v>
      </c>
      <c r="E111" s="87"/>
      <c r="F111" s="88" t="s">
        <v>605</v>
      </c>
      <c r="G111" s="76">
        <v>42475</v>
      </c>
      <c r="H111" s="77">
        <v>7161383.375</v>
      </c>
      <c r="I111" s="75" t="s">
        <v>598</v>
      </c>
      <c r="J111" s="75" t="s">
        <v>599</v>
      </c>
      <c r="K111" s="75" t="s">
        <v>600</v>
      </c>
      <c r="L111" s="74"/>
    </row>
    <row r="112" spans="1:12" ht="19.5">
      <c r="A112" s="72" t="s">
        <v>717</v>
      </c>
      <c r="B112" s="86"/>
      <c r="C112" s="87"/>
      <c r="D112" s="75" t="s">
        <v>597</v>
      </c>
      <c r="E112" s="87"/>
      <c r="F112" s="88" t="s">
        <v>605</v>
      </c>
      <c r="G112" s="76">
        <v>42566</v>
      </c>
      <c r="H112" s="77">
        <v>7161383.375</v>
      </c>
      <c r="I112" s="75" t="s">
        <v>598</v>
      </c>
      <c r="J112" s="75" t="s">
        <v>599</v>
      </c>
      <c r="K112" s="75" t="s">
        <v>600</v>
      </c>
      <c r="L112" s="74"/>
    </row>
    <row r="113" spans="1:12" ht="19.5">
      <c r="A113" s="72" t="s">
        <v>718</v>
      </c>
      <c r="B113" s="86"/>
      <c r="C113" s="87"/>
      <c r="D113" s="75" t="s">
        <v>597</v>
      </c>
      <c r="E113" s="87"/>
      <c r="F113" s="88" t="s">
        <v>605</v>
      </c>
      <c r="G113" s="76">
        <v>42658</v>
      </c>
      <c r="H113" s="77">
        <v>7161383.375</v>
      </c>
      <c r="I113" s="75" t="s">
        <v>598</v>
      </c>
      <c r="J113" s="75" t="s">
        <v>599</v>
      </c>
      <c r="K113" s="75" t="s">
        <v>600</v>
      </c>
      <c r="L113" s="74"/>
    </row>
    <row r="114" spans="1:12" ht="19.5">
      <c r="A114" s="72" t="s">
        <v>719</v>
      </c>
      <c r="B114" s="86"/>
      <c r="C114" s="87"/>
      <c r="D114" s="75" t="s">
        <v>685</v>
      </c>
      <c r="E114" s="87"/>
      <c r="F114" s="88" t="s">
        <v>720</v>
      </c>
      <c r="G114" s="76">
        <v>42384</v>
      </c>
      <c r="H114" s="77">
        <v>16379250</v>
      </c>
      <c r="I114" s="75" t="s">
        <v>598</v>
      </c>
      <c r="J114" s="75" t="s">
        <v>599</v>
      </c>
      <c r="K114" s="75" t="s">
        <v>600</v>
      </c>
      <c r="L114" s="74"/>
    </row>
    <row r="115" spans="1:12" ht="19.5">
      <c r="A115" s="72" t="s">
        <v>721</v>
      </c>
      <c r="B115" s="86"/>
      <c r="C115" s="87"/>
      <c r="D115" s="75" t="s">
        <v>685</v>
      </c>
      <c r="E115" s="87"/>
      <c r="F115" s="88" t="s">
        <v>720</v>
      </c>
      <c r="G115" s="76">
        <v>42475</v>
      </c>
      <c r="H115" s="80">
        <v>16379250</v>
      </c>
      <c r="I115" s="75" t="s">
        <v>598</v>
      </c>
      <c r="J115" s="75" t="s">
        <v>599</v>
      </c>
      <c r="K115" s="75" t="s">
        <v>600</v>
      </c>
      <c r="L115" s="74"/>
    </row>
    <row r="116" spans="1:12" ht="19.5">
      <c r="A116" s="72" t="s">
        <v>722</v>
      </c>
      <c r="B116" s="86"/>
      <c r="C116" s="87"/>
      <c r="D116" s="75" t="s">
        <v>685</v>
      </c>
      <c r="E116" s="87"/>
      <c r="F116" s="88" t="s">
        <v>720</v>
      </c>
      <c r="G116" s="76">
        <v>42566</v>
      </c>
      <c r="H116" s="80">
        <v>16379250</v>
      </c>
      <c r="I116" s="75" t="s">
        <v>598</v>
      </c>
      <c r="J116" s="75" t="s">
        <v>599</v>
      </c>
      <c r="K116" s="75" t="s">
        <v>600</v>
      </c>
      <c r="L116" s="74"/>
    </row>
    <row r="117" spans="1:12" ht="19.5">
      <c r="A117" s="72" t="s">
        <v>723</v>
      </c>
      <c r="B117" s="86"/>
      <c r="C117" s="87"/>
      <c r="D117" s="75" t="s">
        <v>685</v>
      </c>
      <c r="E117" s="87"/>
      <c r="F117" s="88" t="s">
        <v>720</v>
      </c>
      <c r="G117" s="76">
        <v>42658</v>
      </c>
      <c r="H117" s="80">
        <v>16379250</v>
      </c>
      <c r="I117" s="75" t="s">
        <v>598</v>
      </c>
      <c r="J117" s="75" t="s">
        <v>599</v>
      </c>
      <c r="K117" s="75" t="s">
        <v>600</v>
      </c>
      <c r="L117" s="74"/>
    </row>
    <row r="118" spans="1:12" ht="19.5">
      <c r="A118" s="72" t="s">
        <v>724</v>
      </c>
      <c r="B118" s="86"/>
      <c r="C118" s="87"/>
      <c r="D118" s="75" t="s">
        <v>685</v>
      </c>
      <c r="E118" s="87"/>
      <c r="F118" s="88" t="s">
        <v>624</v>
      </c>
      <c r="G118" s="76">
        <v>42384</v>
      </c>
      <c r="H118" s="77">
        <v>26196780</v>
      </c>
      <c r="I118" s="75" t="s">
        <v>598</v>
      </c>
      <c r="J118" s="75" t="s">
        <v>599</v>
      </c>
      <c r="K118" s="75" t="s">
        <v>600</v>
      </c>
      <c r="L118" s="74"/>
    </row>
    <row r="119" spans="1:12" ht="19.5">
      <c r="A119" s="72" t="s">
        <v>725</v>
      </c>
      <c r="B119" s="86"/>
      <c r="C119" s="87"/>
      <c r="D119" s="75" t="s">
        <v>685</v>
      </c>
      <c r="E119" s="87"/>
      <c r="F119" s="88" t="s">
        <v>624</v>
      </c>
      <c r="G119" s="76">
        <v>42475</v>
      </c>
      <c r="H119" s="77">
        <v>26196780</v>
      </c>
      <c r="I119" s="75" t="s">
        <v>598</v>
      </c>
      <c r="J119" s="75" t="s">
        <v>599</v>
      </c>
      <c r="K119" s="75" t="s">
        <v>600</v>
      </c>
      <c r="L119" s="74"/>
    </row>
    <row r="120" spans="1:12" ht="19.5">
      <c r="A120" s="72" t="s">
        <v>726</v>
      </c>
      <c r="B120" s="86"/>
      <c r="C120" s="87"/>
      <c r="D120" s="75" t="s">
        <v>685</v>
      </c>
      <c r="E120" s="87"/>
      <c r="F120" s="88" t="s">
        <v>624</v>
      </c>
      <c r="G120" s="76">
        <v>42566</v>
      </c>
      <c r="H120" s="77">
        <v>26196780</v>
      </c>
      <c r="I120" s="75" t="s">
        <v>598</v>
      </c>
      <c r="J120" s="75" t="s">
        <v>599</v>
      </c>
      <c r="K120" s="75" t="s">
        <v>600</v>
      </c>
      <c r="L120" s="74"/>
    </row>
    <row r="121" spans="1:12" ht="19.5">
      <c r="A121" s="72" t="s">
        <v>727</v>
      </c>
      <c r="B121" s="86"/>
      <c r="C121" s="87"/>
      <c r="D121" s="75" t="s">
        <v>685</v>
      </c>
      <c r="E121" s="87"/>
      <c r="F121" s="88" t="s">
        <v>624</v>
      </c>
      <c r="G121" s="76">
        <v>42658</v>
      </c>
      <c r="H121" s="77">
        <v>26196780</v>
      </c>
      <c r="I121" s="75" t="s">
        <v>598</v>
      </c>
      <c r="J121" s="75" t="s">
        <v>599</v>
      </c>
      <c r="K121" s="75" t="s">
        <v>600</v>
      </c>
      <c r="L121" s="74"/>
    </row>
    <row r="122" spans="1:12" ht="19.5">
      <c r="A122" s="72" t="s">
        <v>728</v>
      </c>
      <c r="B122" s="86"/>
      <c r="C122" s="87"/>
      <c r="D122" s="75" t="s">
        <v>685</v>
      </c>
      <c r="E122" s="87"/>
      <c r="F122" s="88" t="s">
        <v>729</v>
      </c>
      <c r="G122" s="76">
        <v>42384</v>
      </c>
      <c r="H122" s="77">
        <v>2352244.43</v>
      </c>
      <c r="I122" s="75" t="s">
        <v>598</v>
      </c>
      <c r="J122" s="75" t="s">
        <v>599</v>
      </c>
      <c r="K122" s="75" t="s">
        <v>600</v>
      </c>
      <c r="L122" s="74"/>
    </row>
    <row r="123" spans="1:12" ht="19.5">
      <c r="A123" s="72" t="s">
        <v>730</v>
      </c>
      <c r="B123" s="86"/>
      <c r="C123" s="87"/>
      <c r="D123" s="75" t="s">
        <v>685</v>
      </c>
      <c r="E123" s="87"/>
      <c r="F123" s="88" t="s">
        <v>729</v>
      </c>
      <c r="G123" s="76">
        <v>42475</v>
      </c>
      <c r="H123" s="80">
        <v>2352244.43</v>
      </c>
      <c r="I123" s="75" t="s">
        <v>598</v>
      </c>
      <c r="J123" s="75" t="s">
        <v>599</v>
      </c>
      <c r="K123" s="75" t="s">
        <v>600</v>
      </c>
      <c r="L123" s="74"/>
    </row>
    <row r="124" spans="1:12" ht="19.5">
      <c r="A124" s="72" t="s">
        <v>731</v>
      </c>
      <c r="B124" s="86"/>
      <c r="C124" s="87"/>
      <c r="D124" s="75" t="s">
        <v>685</v>
      </c>
      <c r="E124" s="87"/>
      <c r="F124" s="88" t="s">
        <v>729</v>
      </c>
      <c r="G124" s="76">
        <v>42566</v>
      </c>
      <c r="H124" s="80">
        <v>2352244.43</v>
      </c>
      <c r="I124" s="75" t="s">
        <v>598</v>
      </c>
      <c r="J124" s="75" t="s">
        <v>599</v>
      </c>
      <c r="K124" s="75" t="s">
        <v>600</v>
      </c>
      <c r="L124" s="74"/>
    </row>
    <row r="125" spans="1:12" ht="19.5">
      <c r="A125" s="72" t="s">
        <v>732</v>
      </c>
      <c r="B125" s="86"/>
      <c r="C125" s="87"/>
      <c r="D125" s="75" t="s">
        <v>685</v>
      </c>
      <c r="E125" s="87"/>
      <c r="F125" s="88" t="s">
        <v>729</v>
      </c>
      <c r="G125" s="76">
        <v>42658</v>
      </c>
      <c r="H125" s="80">
        <v>2352244.43</v>
      </c>
      <c r="I125" s="75" t="s">
        <v>598</v>
      </c>
      <c r="J125" s="75" t="s">
        <v>599</v>
      </c>
      <c r="K125" s="75" t="s">
        <v>600</v>
      </c>
      <c r="L125" s="74"/>
    </row>
    <row r="126" spans="1:12" ht="19.5">
      <c r="A126" s="72" t="s">
        <v>733</v>
      </c>
      <c r="B126" s="86"/>
      <c r="C126" s="87"/>
      <c r="D126" s="75" t="s">
        <v>685</v>
      </c>
      <c r="E126" s="87"/>
      <c r="F126" s="88" t="s">
        <v>734</v>
      </c>
      <c r="G126" s="76">
        <v>42384</v>
      </c>
      <c r="H126" s="77">
        <v>2956429.565</v>
      </c>
      <c r="I126" s="75" t="s">
        <v>598</v>
      </c>
      <c r="J126" s="75" t="s">
        <v>599</v>
      </c>
      <c r="K126" s="75" t="s">
        <v>600</v>
      </c>
      <c r="L126" s="74"/>
    </row>
    <row r="127" spans="1:12" ht="19.5">
      <c r="A127" s="72" t="s">
        <v>735</v>
      </c>
      <c r="B127" s="86"/>
      <c r="C127" s="87"/>
      <c r="D127" s="75" t="s">
        <v>685</v>
      </c>
      <c r="E127" s="87"/>
      <c r="F127" s="88" t="s">
        <v>734</v>
      </c>
      <c r="G127" s="76">
        <v>42475</v>
      </c>
      <c r="H127" s="80">
        <v>2956429.565</v>
      </c>
      <c r="I127" s="75" t="s">
        <v>598</v>
      </c>
      <c r="J127" s="75" t="s">
        <v>599</v>
      </c>
      <c r="K127" s="75" t="s">
        <v>600</v>
      </c>
      <c r="L127" s="74"/>
    </row>
    <row r="128" spans="1:12" ht="19.5">
      <c r="A128" s="72" t="s">
        <v>736</v>
      </c>
      <c r="B128" s="86"/>
      <c r="C128" s="87"/>
      <c r="D128" s="75" t="s">
        <v>685</v>
      </c>
      <c r="E128" s="87"/>
      <c r="F128" s="88" t="s">
        <v>734</v>
      </c>
      <c r="G128" s="76">
        <v>42566</v>
      </c>
      <c r="H128" s="80">
        <v>2956429.565</v>
      </c>
      <c r="I128" s="75" t="s">
        <v>598</v>
      </c>
      <c r="J128" s="75" t="s">
        <v>599</v>
      </c>
      <c r="K128" s="75" t="s">
        <v>600</v>
      </c>
      <c r="L128" s="74"/>
    </row>
    <row r="129" spans="1:12" ht="19.5">
      <c r="A129" s="72" t="s">
        <v>737</v>
      </c>
      <c r="B129" s="86"/>
      <c r="C129" s="87"/>
      <c r="D129" s="75" t="s">
        <v>685</v>
      </c>
      <c r="E129" s="87"/>
      <c r="F129" s="88" t="s">
        <v>734</v>
      </c>
      <c r="G129" s="76">
        <v>42658</v>
      </c>
      <c r="H129" s="80">
        <v>2956429.565</v>
      </c>
      <c r="I129" s="75" t="s">
        <v>598</v>
      </c>
      <c r="J129" s="75" t="s">
        <v>599</v>
      </c>
      <c r="K129" s="75" t="s">
        <v>600</v>
      </c>
      <c r="L129" s="74"/>
    </row>
    <row r="130" spans="1:12" ht="19.5">
      <c r="A130" s="72" t="s">
        <v>738</v>
      </c>
      <c r="B130" s="86"/>
      <c r="C130" s="87"/>
      <c r="D130" s="75" t="s">
        <v>685</v>
      </c>
      <c r="E130" s="87"/>
      <c r="F130" s="88" t="s">
        <v>683</v>
      </c>
      <c r="G130" s="76">
        <v>42384</v>
      </c>
      <c r="H130" s="77">
        <v>7273673.53</v>
      </c>
      <c r="I130" s="75" t="s">
        <v>598</v>
      </c>
      <c r="J130" s="75" t="s">
        <v>599</v>
      </c>
      <c r="K130" s="75" t="s">
        <v>600</v>
      </c>
      <c r="L130" s="74"/>
    </row>
    <row r="131" spans="1:12" ht="19.5">
      <c r="A131" s="72" t="s">
        <v>739</v>
      </c>
      <c r="B131" s="86"/>
      <c r="C131" s="87"/>
      <c r="D131" s="75" t="s">
        <v>685</v>
      </c>
      <c r="E131" s="87"/>
      <c r="F131" s="88" t="s">
        <v>683</v>
      </c>
      <c r="G131" s="76">
        <v>42475</v>
      </c>
      <c r="H131" s="80">
        <v>7273673.53</v>
      </c>
      <c r="I131" s="75" t="s">
        <v>598</v>
      </c>
      <c r="J131" s="75" t="s">
        <v>599</v>
      </c>
      <c r="K131" s="75" t="s">
        <v>600</v>
      </c>
      <c r="L131" s="74"/>
    </row>
    <row r="132" spans="1:12" ht="19.5">
      <c r="A132" s="72" t="s">
        <v>740</v>
      </c>
      <c r="B132" s="86"/>
      <c r="C132" s="87"/>
      <c r="D132" s="75" t="s">
        <v>685</v>
      </c>
      <c r="E132" s="87"/>
      <c r="F132" s="88" t="s">
        <v>683</v>
      </c>
      <c r="G132" s="76">
        <v>42566</v>
      </c>
      <c r="H132" s="80">
        <v>7273673.53</v>
      </c>
      <c r="I132" s="75" t="s">
        <v>598</v>
      </c>
      <c r="J132" s="75" t="s">
        <v>599</v>
      </c>
      <c r="K132" s="75" t="s">
        <v>600</v>
      </c>
      <c r="L132" s="74"/>
    </row>
    <row r="133" spans="1:12" ht="19.5">
      <c r="A133" s="72" t="s">
        <v>741</v>
      </c>
      <c r="B133" s="86"/>
      <c r="C133" s="87"/>
      <c r="D133" s="75" t="s">
        <v>685</v>
      </c>
      <c r="E133" s="87"/>
      <c r="F133" s="88" t="s">
        <v>683</v>
      </c>
      <c r="G133" s="76">
        <v>42658</v>
      </c>
      <c r="H133" s="80">
        <v>7273673.53</v>
      </c>
      <c r="I133" s="75" t="s">
        <v>598</v>
      </c>
      <c r="J133" s="75" t="s">
        <v>599</v>
      </c>
      <c r="K133" s="75" t="s">
        <v>600</v>
      </c>
      <c r="L133" s="74"/>
    </row>
    <row r="134" spans="1:12" ht="19.5">
      <c r="A134" s="72" t="s">
        <v>742</v>
      </c>
      <c r="B134" s="86"/>
      <c r="C134" s="87"/>
      <c r="D134" s="75" t="s">
        <v>685</v>
      </c>
      <c r="E134" s="87"/>
      <c r="F134" s="88" t="s">
        <v>638</v>
      </c>
      <c r="G134" s="76">
        <v>42384</v>
      </c>
      <c r="H134" s="77">
        <v>74923.555</v>
      </c>
      <c r="I134" s="75" t="s">
        <v>598</v>
      </c>
      <c r="J134" s="75" t="s">
        <v>599</v>
      </c>
      <c r="K134" s="75" t="s">
        <v>600</v>
      </c>
      <c r="L134" s="74"/>
    </row>
    <row r="135" spans="1:12" ht="19.5">
      <c r="A135" s="72" t="s">
        <v>743</v>
      </c>
      <c r="B135" s="86"/>
      <c r="C135" s="87"/>
      <c r="D135" s="75" t="s">
        <v>685</v>
      </c>
      <c r="E135" s="87"/>
      <c r="F135" s="88" t="s">
        <v>638</v>
      </c>
      <c r="G135" s="76">
        <v>42475</v>
      </c>
      <c r="H135" s="80">
        <v>74923.555</v>
      </c>
      <c r="I135" s="75" t="s">
        <v>598</v>
      </c>
      <c r="J135" s="75" t="s">
        <v>599</v>
      </c>
      <c r="K135" s="75" t="s">
        <v>600</v>
      </c>
      <c r="L135" s="74"/>
    </row>
    <row r="136" spans="1:12" ht="19.5">
      <c r="A136" s="72" t="s">
        <v>744</v>
      </c>
      <c r="B136" s="86"/>
      <c r="C136" s="87"/>
      <c r="D136" s="75" t="s">
        <v>685</v>
      </c>
      <c r="E136" s="87"/>
      <c r="F136" s="88" t="s">
        <v>638</v>
      </c>
      <c r="G136" s="76">
        <v>42566</v>
      </c>
      <c r="H136" s="80">
        <v>74923.555</v>
      </c>
      <c r="I136" s="75" t="s">
        <v>598</v>
      </c>
      <c r="J136" s="75" t="s">
        <v>599</v>
      </c>
      <c r="K136" s="75" t="s">
        <v>600</v>
      </c>
      <c r="L136" s="74"/>
    </row>
    <row r="137" spans="1:12" ht="19.5">
      <c r="A137" s="72" t="s">
        <v>745</v>
      </c>
      <c r="B137" s="86"/>
      <c r="C137" s="87"/>
      <c r="D137" s="75" t="s">
        <v>685</v>
      </c>
      <c r="E137" s="87"/>
      <c r="F137" s="88" t="s">
        <v>638</v>
      </c>
      <c r="G137" s="76">
        <v>42658</v>
      </c>
      <c r="H137" s="80">
        <v>74923.555</v>
      </c>
      <c r="I137" s="75" t="s">
        <v>598</v>
      </c>
      <c r="J137" s="75" t="s">
        <v>599</v>
      </c>
      <c r="K137" s="75" t="s">
        <v>600</v>
      </c>
      <c r="L137" s="74"/>
    </row>
    <row r="138" spans="1:12" ht="19.5">
      <c r="A138" s="72" t="s">
        <v>512</v>
      </c>
      <c r="B138" s="86"/>
      <c r="C138" s="87"/>
      <c r="D138" s="75" t="s">
        <v>597</v>
      </c>
      <c r="E138" s="87"/>
      <c r="F138" s="87" t="s">
        <v>614</v>
      </c>
      <c r="G138" s="76">
        <v>42384</v>
      </c>
      <c r="H138" s="77">
        <v>7679263.5075</v>
      </c>
      <c r="I138" s="75" t="s">
        <v>598</v>
      </c>
      <c r="J138" s="75" t="s">
        <v>599</v>
      </c>
      <c r="K138" s="75" t="s">
        <v>600</v>
      </c>
      <c r="L138" s="74"/>
    </row>
    <row r="139" spans="1:12" ht="19.5">
      <c r="A139" s="72" t="s">
        <v>751</v>
      </c>
      <c r="B139" s="86"/>
      <c r="C139" s="87"/>
      <c r="D139" s="75" t="s">
        <v>597</v>
      </c>
      <c r="E139" s="87"/>
      <c r="F139" s="88" t="s">
        <v>614</v>
      </c>
      <c r="G139" s="76">
        <v>42475</v>
      </c>
      <c r="H139" s="80">
        <v>7679263.5075</v>
      </c>
      <c r="I139" s="75" t="s">
        <v>598</v>
      </c>
      <c r="J139" s="75" t="s">
        <v>599</v>
      </c>
      <c r="K139" s="75" t="s">
        <v>600</v>
      </c>
      <c r="L139" s="74"/>
    </row>
    <row r="140" spans="1:12" ht="19.5">
      <c r="A140" s="72" t="s">
        <v>752</v>
      </c>
      <c r="B140" s="86"/>
      <c r="C140" s="87"/>
      <c r="D140" s="75" t="s">
        <v>597</v>
      </c>
      <c r="E140" s="87"/>
      <c r="F140" s="88" t="s">
        <v>614</v>
      </c>
      <c r="G140" s="76">
        <v>42566</v>
      </c>
      <c r="H140" s="80">
        <v>7679263.5075</v>
      </c>
      <c r="I140" s="75" t="s">
        <v>598</v>
      </c>
      <c r="J140" s="75" t="s">
        <v>599</v>
      </c>
      <c r="K140" s="75" t="s">
        <v>600</v>
      </c>
      <c r="L140" s="74"/>
    </row>
    <row r="141" spans="1:12" ht="19.5">
      <c r="A141" s="72" t="s">
        <v>753</v>
      </c>
      <c r="B141" s="86"/>
      <c r="C141" s="87"/>
      <c r="D141" s="75" t="s">
        <v>597</v>
      </c>
      <c r="E141" s="87"/>
      <c r="F141" s="88" t="s">
        <v>614</v>
      </c>
      <c r="G141" s="89">
        <v>42658</v>
      </c>
      <c r="H141" s="80">
        <v>7679263.5075</v>
      </c>
      <c r="I141" s="75" t="s">
        <v>598</v>
      </c>
      <c r="J141" s="75" t="s">
        <v>599</v>
      </c>
      <c r="K141" s="75" t="s">
        <v>600</v>
      </c>
      <c r="L141" s="74"/>
    </row>
    <row r="142" spans="1:12" ht="17.25" customHeight="1">
      <c r="A142" s="84"/>
      <c r="B142" s="73"/>
      <c r="C142" s="74"/>
      <c r="D142" s="90"/>
      <c r="E142" s="74"/>
      <c r="F142" s="74"/>
      <c r="G142" s="91" t="s">
        <v>746</v>
      </c>
      <c r="H142" s="92" t="s">
        <v>747</v>
      </c>
      <c r="I142" s="74"/>
      <c r="J142" s="74"/>
      <c r="K142" s="74"/>
      <c r="L142" s="74"/>
    </row>
    <row r="143" spans="1:12" ht="25.5" customHeight="1">
      <c r="A143" s="93"/>
      <c r="B143" s="73"/>
      <c r="C143" s="31"/>
      <c r="D143" s="94"/>
      <c r="E143" s="31"/>
      <c r="F143" s="31"/>
      <c r="G143" s="111">
        <f>COUNTIF(A10:A142,"*")</f>
        <v>132</v>
      </c>
      <c r="H143" s="110">
        <f>SUM(H10:H141)</f>
        <v>503317620.6199999</v>
      </c>
      <c r="I143" s="31"/>
      <c r="J143" s="94"/>
      <c r="K143" s="94"/>
      <c r="L143" s="31"/>
    </row>
  </sheetData>
  <sheetProtection formatCells="0"/>
  <protectedRanges>
    <protectedRange sqref="D6:F6" name="Rango3"/>
    <protectedRange sqref="A10:L141" name="Rango1"/>
    <protectedRange sqref="L2:L7" name="Rango2"/>
  </protectedRanges>
  <mergeCells count="3">
    <mergeCell ref="A3:A5"/>
    <mergeCell ref="D6:F6"/>
    <mergeCell ref="A7:C7"/>
  </mergeCells>
  <conditionalFormatting sqref="H13:H141">
    <cfRule type="cellIs" priority="58" dxfId="40" operator="lessThan">
      <formula>1</formula>
    </cfRule>
    <cfRule type="cellIs" priority="59" dxfId="41" operator="greaterThan">
      <formula>0</formula>
    </cfRule>
  </conditionalFormatting>
  <conditionalFormatting sqref="H10:H13">
    <cfRule type="colorScale" priority="57" dxfId="42">
      <colorScale>
        <cfvo type="num" val="0"/>
        <cfvo type="max"/>
        <color rgb="FFFF0000"/>
        <color rgb="FF92D050"/>
      </colorScale>
    </cfRule>
  </conditionalFormatting>
  <conditionalFormatting sqref="H10:H13">
    <cfRule type="cellIs" priority="55" dxfId="40" operator="lessThan">
      <formula>1</formula>
    </cfRule>
    <cfRule type="cellIs" priority="56" dxfId="41" operator="greaterThan">
      <formula>0</formula>
    </cfRule>
  </conditionalFormatting>
  <conditionalFormatting sqref="H11">
    <cfRule type="colorScale" priority="54" dxfId="42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52" dxfId="40" operator="lessThan">
      <formula>1</formula>
    </cfRule>
    <cfRule type="cellIs" priority="53" dxfId="41" operator="greaterThan">
      <formula>0</formula>
    </cfRule>
  </conditionalFormatting>
  <conditionalFormatting sqref="H12">
    <cfRule type="colorScale" priority="51" dxfId="42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9" dxfId="40" operator="lessThan">
      <formula>1</formula>
    </cfRule>
    <cfRule type="cellIs" priority="50" dxfId="41" operator="greaterThan">
      <formula>0</formula>
    </cfRule>
  </conditionalFormatting>
  <conditionalFormatting sqref="H11:H37">
    <cfRule type="colorScale" priority="48" dxfId="42">
      <colorScale>
        <cfvo type="num" val="0"/>
        <cfvo type="max"/>
        <color rgb="FFFF0000"/>
        <color rgb="FF92D050"/>
      </colorScale>
    </cfRule>
  </conditionalFormatting>
  <conditionalFormatting sqref="H11:H37">
    <cfRule type="cellIs" priority="46" dxfId="40" operator="lessThan">
      <formula>1</formula>
    </cfRule>
    <cfRule type="cellIs" priority="47" dxfId="41" operator="greaterThan">
      <formula>0</formula>
    </cfRule>
  </conditionalFormatting>
  <conditionalFormatting sqref="H12">
    <cfRule type="colorScale" priority="45" dxfId="42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43" dxfId="40" operator="lessThan">
      <formula>1</formula>
    </cfRule>
    <cfRule type="cellIs" priority="44" dxfId="41" operator="greaterThan">
      <formula>0</formula>
    </cfRule>
  </conditionalFormatting>
  <conditionalFormatting sqref="H13">
    <cfRule type="colorScale" priority="42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40" dxfId="40" operator="lessThan">
      <formula>1</formula>
    </cfRule>
    <cfRule type="cellIs" priority="41" dxfId="41" operator="greaterThan">
      <formula>0</formula>
    </cfRule>
  </conditionalFormatting>
  <conditionalFormatting sqref="H13">
    <cfRule type="colorScale" priority="39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37" dxfId="40" operator="lessThan">
      <formula>1</formula>
    </cfRule>
    <cfRule type="cellIs" priority="38" dxfId="41" operator="greaterThan">
      <formula>0</formula>
    </cfRule>
  </conditionalFormatting>
  <conditionalFormatting sqref="H14:H21">
    <cfRule type="colorScale" priority="36" dxfId="4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4" dxfId="40" operator="lessThan">
      <formula>1</formula>
    </cfRule>
    <cfRule type="cellIs" priority="35" dxfId="41" operator="greaterThan">
      <formula>0</formula>
    </cfRule>
  </conditionalFormatting>
  <conditionalFormatting sqref="H14:H21">
    <cfRule type="colorScale" priority="33" dxfId="4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31" dxfId="40" operator="lessThan">
      <formula>1</formula>
    </cfRule>
    <cfRule type="cellIs" priority="32" dxfId="41" operator="greaterThan">
      <formula>0</formula>
    </cfRule>
  </conditionalFormatting>
  <conditionalFormatting sqref="H13:H17">
    <cfRule type="colorScale" priority="30" dxfId="42">
      <colorScale>
        <cfvo type="num" val="0"/>
        <cfvo type="max"/>
        <color rgb="FFFF0000"/>
        <color rgb="FF92D050"/>
      </colorScale>
    </cfRule>
  </conditionalFormatting>
  <conditionalFormatting sqref="H13:H17">
    <cfRule type="cellIs" priority="28" dxfId="40" operator="lessThan">
      <formula>1</formula>
    </cfRule>
    <cfRule type="cellIs" priority="29" dxfId="41" operator="greaterThan">
      <formula>0</formula>
    </cfRule>
  </conditionalFormatting>
  <conditionalFormatting sqref="H13:H17">
    <cfRule type="colorScale" priority="27" dxfId="42">
      <colorScale>
        <cfvo type="num" val="0"/>
        <cfvo type="max"/>
        <color rgb="FFFF0000"/>
        <color rgb="FF92D050"/>
      </colorScale>
    </cfRule>
  </conditionalFormatting>
  <conditionalFormatting sqref="H13:H17">
    <cfRule type="cellIs" priority="25" dxfId="40" operator="lessThan">
      <formula>1</formula>
    </cfRule>
    <cfRule type="cellIs" priority="26" dxfId="41" operator="greaterThan">
      <formula>0</formula>
    </cfRule>
  </conditionalFormatting>
  <conditionalFormatting sqref="H13">
    <cfRule type="colorScale" priority="24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22" dxfId="40" operator="lessThan">
      <formula>1</formula>
    </cfRule>
    <cfRule type="cellIs" priority="23" dxfId="41" operator="greaterThan">
      <formula>0</formula>
    </cfRule>
  </conditionalFormatting>
  <conditionalFormatting sqref="H13">
    <cfRule type="colorScale" priority="21" dxfId="42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19" dxfId="40" operator="lessThan">
      <formula>1</formula>
    </cfRule>
    <cfRule type="cellIs" priority="20" dxfId="41" operator="greaterThan">
      <formula>0</formula>
    </cfRule>
  </conditionalFormatting>
  <conditionalFormatting sqref="H11:H17">
    <cfRule type="colorScale" priority="18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16" dxfId="40" operator="lessThan">
      <formula>1</formula>
    </cfRule>
    <cfRule type="cellIs" priority="17" dxfId="41" operator="greaterThan">
      <formula>0</formula>
    </cfRule>
  </conditionalFormatting>
  <conditionalFormatting sqref="H11:H17">
    <cfRule type="colorScale" priority="15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13" dxfId="40" operator="lessThan">
      <formula>1</formula>
    </cfRule>
    <cfRule type="cellIs" priority="14" dxfId="41" operator="greaterThan">
      <formula>0</formula>
    </cfRule>
  </conditionalFormatting>
  <conditionalFormatting sqref="H11:H13">
    <cfRule type="colorScale" priority="12" dxfId="4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10" dxfId="40" operator="lessThan">
      <formula>1</formula>
    </cfRule>
    <cfRule type="cellIs" priority="11" dxfId="41" operator="greaterThan">
      <formula>0</formula>
    </cfRule>
  </conditionalFormatting>
  <conditionalFormatting sqref="H11:H17">
    <cfRule type="colorScale" priority="9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7" dxfId="40" operator="lessThan">
      <formula>1</formula>
    </cfRule>
    <cfRule type="cellIs" priority="8" dxfId="41" operator="greaterThan">
      <formula>0</formula>
    </cfRule>
  </conditionalFormatting>
  <conditionalFormatting sqref="H11:H17">
    <cfRule type="colorScale" priority="6" dxfId="42">
      <colorScale>
        <cfvo type="num" val="0"/>
        <cfvo type="max"/>
        <color rgb="FFFF0000"/>
        <color rgb="FF92D050"/>
      </colorScale>
    </cfRule>
  </conditionalFormatting>
  <conditionalFormatting sqref="H11:H17">
    <cfRule type="cellIs" priority="4" dxfId="40" operator="lessThan">
      <formula>1</formula>
    </cfRule>
    <cfRule type="cellIs" priority="5" dxfId="41" operator="greaterThan">
      <formula>0</formula>
    </cfRule>
  </conditionalFormatting>
  <conditionalFormatting sqref="H11">
    <cfRule type="colorScale" priority="3" dxfId="42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1" dxfId="40" operator="lessThan">
      <formula>1</formula>
    </cfRule>
    <cfRule type="cellIs" priority="2" dxfId="41" operator="greaterThan">
      <formula>0</formula>
    </cfRule>
  </conditionalFormatting>
  <conditionalFormatting sqref="H13:H142">
    <cfRule type="colorScale" priority="62" dxfId="42">
      <colorScale>
        <cfvo type="num" val="0"/>
        <cfvo type="max"/>
        <color rgb="FFFF0000"/>
        <color rgb="FF92D050"/>
      </colorScale>
    </cfRule>
  </conditionalFormatting>
  <dataValidations count="4">
    <dataValidation allowBlank="1" showInputMessage="1" showErrorMessage="1" promptTitle="Ingresar Fecha" prompt="Ingrese la fecha en fomato Dia/Mes/Año&#10;Ej: 20/01/2013" sqref="L7 G10:G141"/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M2 J10:K142">
      <formula1>INDIRECT(SUBSTITUTE(L2," ","_"))</formula1>
    </dataValidation>
  </dataValidations>
  <printOptions horizontalCentered="1" verticalCentered="1"/>
  <pageMargins left="0.2" right="0.2" top="0.2" bottom="0.2" header="0.31496062992126" footer="0.31496062992126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33"/>
  <sheetViews>
    <sheetView tabSelected="1" zoomScale="115" zoomScaleNormal="115" zoomScalePageLayoutView="0" workbookViewId="0" topLeftCell="A1">
      <selection activeCell="N1" sqref="M1:N1"/>
    </sheetView>
  </sheetViews>
  <sheetFormatPr defaultColWidth="11.421875" defaultRowHeight="15"/>
  <cols>
    <col min="1" max="1" width="54.421875" style="1" customWidth="1"/>
    <col min="2" max="2" width="41.28125" style="1" customWidth="1"/>
    <col min="3" max="3" width="18.8515625" style="1" customWidth="1"/>
    <col min="4" max="5" width="8.8515625" style="1" customWidth="1"/>
    <col min="6" max="6" width="8.140625" style="1" customWidth="1"/>
    <col min="7" max="7" width="8.421875" style="1" customWidth="1"/>
    <col min="8" max="8" width="12.140625" style="1" customWidth="1"/>
    <col min="9" max="9" width="20.140625" style="1" customWidth="1"/>
    <col min="10" max="10" width="19.7109375" style="1" customWidth="1"/>
    <col min="11" max="11" width="28.00390625" style="1" customWidth="1"/>
    <col min="12" max="12" width="36.7109375" style="1" customWidth="1"/>
    <col min="13" max="13" width="12.7109375" style="1" customWidth="1"/>
    <col min="14" max="14" width="26.42187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customWidth="1"/>
    <col min="21" max="21" width="20.8515625" style="1" customWidth="1"/>
    <col min="22" max="22" width="11.421875" style="1" customWidth="1"/>
    <col min="23" max="23" width="52.28125" style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2" t="s">
        <v>0</v>
      </c>
      <c r="N2" s="3" t="s">
        <v>1</v>
      </c>
      <c r="O2" s="4">
        <v>42292</v>
      </c>
    </row>
    <row r="3" spans="1:15" ht="22.5" customHeight="1">
      <c r="A3" s="118"/>
      <c r="N3" s="5" t="s">
        <v>2</v>
      </c>
      <c r="O3" s="6">
        <v>0</v>
      </c>
    </row>
    <row r="4" spans="1:15" ht="20.25">
      <c r="A4" s="118"/>
      <c r="B4" s="7"/>
      <c r="C4" s="7"/>
      <c r="D4" s="7"/>
      <c r="E4" s="7"/>
      <c r="F4" s="7"/>
      <c r="G4" s="7"/>
      <c r="H4" s="7"/>
      <c r="I4" s="7"/>
      <c r="J4" s="7"/>
      <c r="K4" s="7"/>
      <c r="N4" s="5" t="s">
        <v>3</v>
      </c>
      <c r="O4" s="8">
        <v>1</v>
      </c>
    </row>
    <row r="5" spans="1:15" ht="17.25" customHeight="1" thickBot="1">
      <c r="A5" s="118"/>
      <c r="B5" s="9"/>
      <c r="C5" s="9"/>
      <c r="D5" s="9"/>
      <c r="E5" s="9"/>
      <c r="F5" s="9"/>
      <c r="G5" s="9"/>
      <c r="H5" s="9"/>
      <c r="I5" s="9"/>
      <c r="J5" s="9"/>
      <c r="K5" s="9"/>
      <c r="N5" s="10" t="s">
        <v>4</v>
      </c>
      <c r="O5" s="11">
        <v>10</v>
      </c>
    </row>
    <row r="6" spans="1:15" ht="29.25" customHeight="1">
      <c r="A6" s="119" t="s">
        <v>5</v>
      </c>
      <c r="B6" s="119"/>
      <c r="C6" s="119"/>
      <c r="D6" s="119"/>
      <c r="E6" s="119"/>
      <c r="F6" s="119"/>
      <c r="G6" s="119"/>
      <c r="H6" s="119"/>
      <c r="I6" s="119"/>
      <c r="J6" s="12"/>
      <c r="K6" s="12"/>
      <c r="L6" s="12"/>
      <c r="M6" s="12"/>
      <c r="N6" s="12"/>
      <c r="O6" s="12"/>
    </row>
    <row r="7" spans="1:11" ht="18">
      <c r="A7" s="120" t="s">
        <v>6</v>
      </c>
      <c r="B7" s="120"/>
      <c r="C7" s="9"/>
      <c r="D7" s="9"/>
      <c r="E7" s="9"/>
      <c r="F7" s="9"/>
      <c r="G7" s="9"/>
      <c r="H7" s="9"/>
      <c r="I7" s="9"/>
      <c r="J7" s="9"/>
      <c r="K7" s="9"/>
    </row>
    <row r="8" ht="18.75" thickBot="1"/>
    <row r="9" spans="3:11" ht="23.25" customHeight="1">
      <c r="C9" s="13"/>
      <c r="D9" s="121" t="s">
        <v>7</v>
      </c>
      <c r="E9" s="122"/>
      <c r="F9" s="122"/>
      <c r="G9" s="123"/>
      <c r="H9" s="13"/>
      <c r="I9" s="13"/>
      <c r="J9" s="13"/>
      <c r="K9" s="13"/>
    </row>
    <row r="10" spans="1:21" ht="166.5" customHeight="1">
      <c r="A10" s="14" t="s">
        <v>8</v>
      </c>
      <c r="B10" s="15" t="s">
        <v>9</v>
      </c>
      <c r="C10" s="15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7" t="s">
        <v>22</v>
      </c>
      <c r="Q10" s="18"/>
      <c r="R10" s="18"/>
      <c r="S10" s="18"/>
      <c r="T10" s="18"/>
      <c r="U10" s="18"/>
    </row>
    <row r="11" spans="1:23" ht="18">
      <c r="A11" s="102" t="s">
        <v>596</v>
      </c>
      <c r="B11" s="20" t="s">
        <v>762</v>
      </c>
      <c r="C11" s="21" t="s">
        <v>24</v>
      </c>
      <c r="D11" s="98">
        <v>250</v>
      </c>
      <c r="E11" s="98">
        <v>250</v>
      </c>
      <c r="F11" s="98">
        <v>250</v>
      </c>
      <c r="G11" s="98">
        <v>250</v>
      </c>
      <c r="H11" s="98">
        <v>1000</v>
      </c>
      <c r="I11" s="99">
        <v>225</v>
      </c>
      <c r="J11" s="99">
        <f>+'PACC - SNCC.F.053 (4)'!$H11*'PACC - SNCC.F.053 (4)'!$I11</f>
        <v>225000</v>
      </c>
      <c r="K11" s="99">
        <f>SUBTOTAL(109,J11:J15)</f>
        <v>1853000</v>
      </c>
      <c r="L11" s="27" t="s">
        <v>25</v>
      </c>
      <c r="M11" s="19" t="s">
        <v>26</v>
      </c>
      <c r="N11" s="24"/>
      <c r="O11" s="19"/>
      <c r="T11" s="25" t="s">
        <v>27</v>
      </c>
      <c r="W11" s="26" t="s">
        <v>28</v>
      </c>
    </row>
    <row r="12" spans="1:23" ht="18">
      <c r="A12" s="19"/>
      <c r="B12" s="20" t="s">
        <v>29</v>
      </c>
      <c r="C12" s="21" t="s">
        <v>24</v>
      </c>
      <c r="D12" s="98">
        <v>1500</v>
      </c>
      <c r="E12" s="98">
        <v>1500</v>
      </c>
      <c r="F12" s="98">
        <v>1500</v>
      </c>
      <c r="G12" s="98">
        <v>1500</v>
      </c>
      <c r="H12" s="98">
        <v>6000</v>
      </c>
      <c r="I12" s="99">
        <v>215</v>
      </c>
      <c r="J12" s="99">
        <f>+'PACC - SNCC.F.053 (4)'!$H12*'PACC - SNCC.F.053 (4)'!$I12</f>
        <v>1290000</v>
      </c>
      <c r="K12" s="99"/>
      <c r="L12" s="19"/>
      <c r="M12" s="19"/>
      <c r="N12" s="24"/>
      <c r="O12" s="19"/>
      <c r="T12" s="25" t="s">
        <v>30</v>
      </c>
      <c r="W12" s="26"/>
    </row>
    <row r="13" spans="1:23" ht="18">
      <c r="A13" s="19"/>
      <c r="B13" s="20" t="s">
        <v>31</v>
      </c>
      <c r="C13" s="21" t="s">
        <v>24</v>
      </c>
      <c r="D13" s="98">
        <v>125</v>
      </c>
      <c r="E13" s="98">
        <v>125</v>
      </c>
      <c r="F13" s="98">
        <v>125</v>
      </c>
      <c r="G13" s="98">
        <v>125</v>
      </c>
      <c r="H13" s="98">
        <v>500</v>
      </c>
      <c r="I13" s="99">
        <v>230</v>
      </c>
      <c r="J13" s="99">
        <f>+'PACC - SNCC.F.053 (4)'!$H13*'PACC - SNCC.F.053 (4)'!$I13</f>
        <v>115000</v>
      </c>
      <c r="K13" s="99"/>
      <c r="L13" s="19"/>
      <c r="M13" s="19"/>
      <c r="N13" s="24"/>
      <c r="O13" s="19"/>
      <c r="T13" s="25" t="s">
        <v>32</v>
      </c>
      <c r="W13" s="26"/>
    </row>
    <row r="14" spans="1:23" ht="18">
      <c r="A14" s="19"/>
      <c r="B14" s="20" t="s">
        <v>33</v>
      </c>
      <c r="C14" s="21" t="s">
        <v>24</v>
      </c>
      <c r="D14" s="98">
        <v>25</v>
      </c>
      <c r="E14" s="98">
        <v>25</v>
      </c>
      <c r="F14" s="98">
        <v>25</v>
      </c>
      <c r="G14" s="98">
        <v>25</v>
      </c>
      <c r="H14" s="98">
        <v>100</v>
      </c>
      <c r="I14" s="99">
        <v>230</v>
      </c>
      <c r="J14" s="99">
        <f>+'PACC - SNCC.F.053 (4)'!$H14*'PACC - SNCC.F.053 (4)'!$I14</f>
        <v>23000</v>
      </c>
      <c r="K14" s="99"/>
      <c r="L14" s="19"/>
      <c r="M14" s="19"/>
      <c r="N14" s="24"/>
      <c r="O14" s="19"/>
      <c r="T14" s="25" t="s">
        <v>34</v>
      </c>
      <c r="W14" s="26"/>
    </row>
    <row r="15" spans="1:20" ht="18">
      <c r="A15" s="19"/>
      <c r="B15" s="20" t="s">
        <v>35</v>
      </c>
      <c r="C15" s="21" t="s">
        <v>36</v>
      </c>
      <c r="D15" s="98">
        <v>125</v>
      </c>
      <c r="E15" s="98">
        <v>125</v>
      </c>
      <c r="F15" s="98">
        <v>125</v>
      </c>
      <c r="G15" s="98">
        <v>125</v>
      </c>
      <c r="H15" s="98">
        <v>500</v>
      </c>
      <c r="I15" s="99">
        <v>400</v>
      </c>
      <c r="J15" s="99">
        <f>+'PACC - SNCC.F.053 (4)'!$H15*'PACC - SNCC.F.053 (4)'!$I15</f>
        <v>200000</v>
      </c>
      <c r="K15" s="99"/>
      <c r="L15" s="19"/>
      <c r="M15" s="19"/>
      <c r="N15" s="24"/>
      <c r="O15" s="19"/>
      <c r="T15" s="25" t="s">
        <v>37</v>
      </c>
    </row>
    <row r="16" spans="2:11" ht="18">
      <c r="B16" s="20"/>
      <c r="C16" s="21"/>
      <c r="D16" s="98"/>
      <c r="E16" s="98"/>
      <c r="F16" s="98"/>
      <c r="G16" s="98"/>
      <c r="H16" s="98"/>
      <c r="I16" s="99"/>
      <c r="J16" s="99"/>
      <c r="K16" s="99"/>
    </row>
    <row r="17" spans="1:20" s="21" customFormat="1" ht="15">
      <c r="A17" s="103" t="s">
        <v>38</v>
      </c>
      <c r="B17" s="20" t="s">
        <v>39</v>
      </c>
      <c r="C17" s="21" t="s">
        <v>40</v>
      </c>
      <c r="D17" s="98">
        <v>94</v>
      </c>
      <c r="E17" s="98">
        <v>94</v>
      </c>
      <c r="F17" s="98">
        <v>94</v>
      </c>
      <c r="G17" s="98">
        <v>93</v>
      </c>
      <c r="H17" s="98">
        <v>375</v>
      </c>
      <c r="I17" s="99">
        <v>225</v>
      </c>
      <c r="J17" s="99">
        <f>+'PACC - SNCC.F.053 (4)'!$H17*'PACC - SNCC.F.053 (4)'!$I17</f>
        <v>84375</v>
      </c>
      <c r="K17" s="99">
        <f>SUBTOTAL(109,J17:J37)</f>
        <v>9334565</v>
      </c>
      <c r="L17" s="21" t="s">
        <v>41</v>
      </c>
      <c r="M17" s="21" t="s">
        <v>26</v>
      </c>
      <c r="T17" s="21" t="s">
        <v>42</v>
      </c>
    </row>
    <row r="18" spans="1:23" ht="18">
      <c r="A18" s="19"/>
      <c r="B18" s="20" t="s">
        <v>43</v>
      </c>
      <c r="C18" s="21" t="s">
        <v>40</v>
      </c>
      <c r="D18" s="98">
        <v>67</v>
      </c>
      <c r="E18" s="98">
        <v>67</v>
      </c>
      <c r="F18" s="98">
        <v>67</v>
      </c>
      <c r="G18" s="98">
        <v>67</v>
      </c>
      <c r="H18" s="98">
        <v>268</v>
      </c>
      <c r="I18" s="99">
        <v>560</v>
      </c>
      <c r="J18" s="99">
        <f>+'PACC - SNCC.F.053 (4)'!$H18*'PACC - SNCC.F.053 (4)'!$I18</f>
        <v>150080</v>
      </c>
      <c r="K18" s="99"/>
      <c r="L18" s="19"/>
      <c r="M18" s="19"/>
      <c r="N18" s="24"/>
      <c r="O18" s="19"/>
      <c r="T18" s="25" t="s">
        <v>44</v>
      </c>
      <c r="W18" s="26"/>
    </row>
    <row r="19" spans="1:23" ht="18">
      <c r="A19" s="19"/>
      <c r="B19" s="20" t="s">
        <v>45</v>
      </c>
      <c r="C19" s="21" t="s">
        <v>40</v>
      </c>
      <c r="D19" s="98">
        <v>37</v>
      </c>
      <c r="E19" s="98">
        <v>37</v>
      </c>
      <c r="F19" s="98">
        <v>37</v>
      </c>
      <c r="G19" s="98">
        <v>37</v>
      </c>
      <c r="H19" s="98">
        <v>148</v>
      </c>
      <c r="I19" s="99">
        <v>51</v>
      </c>
      <c r="J19" s="99">
        <f>+'PACC - SNCC.F.053 (4)'!$H19*'PACC - SNCC.F.053 (4)'!$I19</f>
        <v>7548</v>
      </c>
      <c r="K19" s="99"/>
      <c r="L19" s="19"/>
      <c r="M19" s="19"/>
      <c r="N19" s="24"/>
      <c r="O19" s="19"/>
      <c r="T19" s="25"/>
      <c r="W19" s="26"/>
    </row>
    <row r="20" spans="1:23" ht="18">
      <c r="A20" s="19"/>
      <c r="B20" s="20" t="s">
        <v>46</v>
      </c>
      <c r="C20" s="21" t="s">
        <v>40</v>
      </c>
      <c r="D20" s="98">
        <v>88</v>
      </c>
      <c r="E20" s="98">
        <v>88</v>
      </c>
      <c r="F20" s="98">
        <v>88</v>
      </c>
      <c r="G20" s="98">
        <v>88</v>
      </c>
      <c r="H20" s="98">
        <v>352</v>
      </c>
      <c r="I20" s="99">
        <v>325</v>
      </c>
      <c r="J20" s="99">
        <f>+'PACC - SNCC.F.053 (4)'!$H20*'PACC - SNCC.F.053 (4)'!$I20</f>
        <v>114400</v>
      </c>
      <c r="K20" s="99"/>
      <c r="L20" s="19"/>
      <c r="M20" s="19"/>
      <c r="N20" s="24"/>
      <c r="O20" s="19"/>
      <c r="T20" s="25"/>
      <c r="W20" s="26"/>
    </row>
    <row r="21" spans="1:23" ht="18">
      <c r="A21" s="19"/>
      <c r="B21" s="20" t="s">
        <v>47</v>
      </c>
      <c r="C21" s="21" t="s">
        <v>40</v>
      </c>
      <c r="D21" s="98">
        <v>54</v>
      </c>
      <c r="E21" s="98">
        <v>54</v>
      </c>
      <c r="F21" s="98">
        <v>54</v>
      </c>
      <c r="G21" s="98">
        <v>54</v>
      </c>
      <c r="H21" s="98">
        <v>216</v>
      </c>
      <c r="I21" s="99">
        <v>7200</v>
      </c>
      <c r="J21" s="99">
        <f>+H21*I21</f>
        <v>1555200</v>
      </c>
      <c r="K21" s="99"/>
      <c r="L21" s="19"/>
      <c r="M21" s="19" t="s">
        <v>26</v>
      </c>
      <c r="N21" s="24"/>
      <c r="O21" s="19"/>
      <c r="T21" s="25"/>
      <c r="W21" s="26"/>
    </row>
    <row r="22" spans="1:23" ht="18">
      <c r="A22" s="19"/>
      <c r="B22" s="20" t="s">
        <v>48</v>
      </c>
      <c r="C22" s="21" t="s">
        <v>40</v>
      </c>
      <c r="D22" s="98">
        <v>24</v>
      </c>
      <c r="E22" s="98">
        <v>24</v>
      </c>
      <c r="F22" s="98">
        <v>24</v>
      </c>
      <c r="G22" s="98">
        <v>23</v>
      </c>
      <c r="H22" s="98">
        <v>95</v>
      </c>
      <c r="I22" s="99">
        <v>250</v>
      </c>
      <c r="J22" s="99">
        <f>+H22*I22</f>
        <v>23750</v>
      </c>
      <c r="K22" s="99"/>
      <c r="L22" s="19"/>
      <c r="M22" s="19"/>
      <c r="N22" s="24"/>
      <c r="O22" s="19"/>
      <c r="T22" s="25"/>
      <c r="W22" s="26"/>
    </row>
    <row r="23" spans="1:23" ht="18">
      <c r="A23" s="19"/>
      <c r="B23" s="20" t="s">
        <v>49</v>
      </c>
      <c r="C23" s="21" t="s">
        <v>50</v>
      </c>
      <c r="D23" s="98">
        <v>323</v>
      </c>
      <c r="E23" s="98">
        <v>323</v>
      </c>
      <c r="F23" s="98">
        <v>323</v>
      </c>
      <c r="G23" s="98">
        <v>322</v>
      </c>
      <c r="H23" s="98">
        <v>1291</v>
      </c>
      <c r="I23" s="99">
        <v>39</v>
      </c>
      <c r="J23" s="99">
        <f>+'PACC - SNCC.F.053 (4)'!$H23*'PACC - SNCC.F.053 (4)'!$I23</f>
        <v>50349</v>
      </c>
      <c r="K23" s="99"/>
      <c r="L23" s="19"/>
      <c r="M23" s="19"/>
      <c r="N23" s="24"/>
      <c r="O23" s="19"/>
      <c r="T23" s="25"/>
      <c r="W23" s="26"/>
    </row>
    <row r="24" spans="1:23" ht="18">
      <c r="A24" s="19"/>
      <c r="B24" s="20" t="s">
        <v>51</v>
      </c>
      <c r="C24" s="21" t="s">
        <v>40</v>
      </c>
      <c r="D24" s="98">
        <v>2</v>
      </c>
      <c r="E24" s="98">
        <v>2</v>
      </c>
      <c r="F24" s="98">
        <v>1</v>
      </c>
      <c r="G24" s="98">
        <v>1</v>
      </c>
      <c r="H24" s="98">
        <v>6</v>
      </c>
      <c r="I24" s="99">
        <v>1950</v>
      </c>
      <c r="J24" s="99">
        <f>+H24*I24</f>
        <v>11700</v>
      </c>
      <c r="K24" s="99"/>
      <c r="L24" s="19"/>
      <c r="M24" s="19"/>
      <c r="N24" s="24"/>
      <c r="O24" s="19"/>
      <c r="T24" s="25"/>
      <c r="W24" s="26"/>
    </row>
    <row r="25" spans="1:20" ht="18">
      <c r="A25" s="19"/>
      <c r="B25" s="20" t="s">
        <v>52</v>
      </c>
      <c r="C25" s="21" t="s">
        <v>40</v>
      </c>
      <c r="D25" s="98">
        <v>86</v>
      </c>
      <c r="E25" s="98">
        <v>86</v>
      </c>
      <c r="F25" s="98">
        <v>86</v>
      </c>
      <c r="G25" s="98">
        <v>86</v>
      </c>
      <c r="H25" s="98">
        <v>344</v>
      </c>
      <c r="I25" s="99">
        <v>278</v>
      </c>
      <c r="J25" s="99">
        <f>+H25*I25</f>
        <v>95632</v>
      </c>
      <c r="K25" s="99"/>
      <c r="L25" s="19"/>
      <c r="M25" s="19"/>
      <c r="N25" s="24"/>
      <c r="O25" s="19"/>
      <c r="T25" s="25" t="s">
        <v>53</v>
      </c>
    </row>
    <row r="26" spans="1:23" ht="18">
      <c r="A26" s="19"/>
      <c r="B26" s="20" t="s">
        <v>54</v>
      </c>
      <c r="C26" s="21" t="s">
        <v>40</v>
      </c>
      <c r="D26" s="98">
        <v>101</v>
      </c>
      <c r="E26" s="98">
        <v>101</v>
      </c>
      <c r="F26" s="98">
        <v>101</v>
      </c>
      <c r="G26" s="98">
        <v>101</v>
      </c>
      <c r="H26" s="98">
        <v>404</v>
      </c>
      <c r="I26" s="99">
        <v>10</v>
      </c>
      <c r="J26" s="99">
        <f>+'PACC - SNCC.F.053 (4)'!$H26*'PACC - SNCC.F.053 (4)'!$I26</f>
        <v>4040</v>
      </c>
      <c r="K26" s="99"/>
      <c r="L26" s="19"/>
      <c r="M26" s="19"/>
      <c r="N26" s="24"/>
      <c r="O26" s="19"/>
      <c r="T26" s="25"/>
      <c r="W26" s="26"/>
    </row>
    <row r="27" spans="1:23" ht="18">
      <c r="A27" s="19"/>
      <c r="B27" s="20" t="s">
        <v>55</v>
      </c>
      <c r="C27" s="21" t="s">
        <v>40</v>
      </c>
      <c r="D27" s="98">
        <v>109</v>
      </c>
      <c r="E27" s="98">
        <v>109</v>
      </c>
      <c r="F27" s="98">
        <v>108</v>
      </c>
      <c r="G27" s="98">
        <v>108</v>
      </c>
      <c r="H27" s="98">
        <v>434</v>
      </c>
      <c r="I27" s="99">
        <v>8160</v>
      </c>
      <c r="J27" s="99">
        <f>+H27*I27</f>
        <v>3541440</v>
      </c>
      <c r="K27" s="99"/>
      <c r="L27" s="19"/>
      <c r="M27" s="19"/>
      <c r="N27" s="24"/>
      <c r="O27" s="19"/>
      <c r="T27" s="25"/>
      <c r="W27" s="26"/>
    </row>
    <row r="28" spans="1:23" ht="18">
      <c r="A28" s="19"/>
      <c r="B28" s="20" t="s">
        <v>56</v>
      </c>
      <c r="C28" s="21" t="s">
        <v>40</v>
      </c>
      <c r="D28" s="98">
        <v>71</v>
      </c>
      <c r="E28" s="98">
        <v>71</v>
      </c>
      <c r="F28" s="98">
        <v>71</v>
      </c>
      <c r="G28" s="98">
        <v>70</v>
      </c>
      <c r="H28" s="98">
        <v>283</v>
      </c>
      <c r="I28" s="99">
        <v>6400</v>
      </c>
      <c r="J28" s="99">
        <f>+H28*I28</f>
        <v>1811200</v>
      </c>
      <c r="K28" s="99"/>
      <c r="L28" s="19"/>
      <c r="M28" s="19"/>
      <c r="N28" s="24"/>
      <c r="O28" s="19"/>
      <c r="T28" s="25"/>
      <c r="W28" s="26"/>
    </row>
    <row r="29" spans="1:23" ht="18">
      <c r="A29" s="19"/>
      <c r="B29" s="20" t="s">
        <v>57</v>
      </c>
      <c r="C29" s="21" t="s">
        <v>40</v>
      </c>
      <c r="D29" s="98">
        <v>26</v>
      </c>
      <c r="E29" s="98">
        <v>26</v>
      </c>
      <c r="F29" s="98">
        <v>26</v>
      </c>
      <c r="G29" s="98">
        <v>25</v>
      </c>
      <c r="H29" s="98">
        <v>103</v>
      </c>
      <c r="I29" s="99">
        <v>10100</v>
      </c>
      <c r="J29" s="99">
        <f>+H29*I29</f>
        <v>1040300</v>
      </c>
      <c r="K29" s="99"/>
      <c r="L29" s="19"/>
      <c r="M29" s="19"/>
      <c r="N29" s="24"/>
      <c r="O29" s="19"/>
      <c r="T29" s="25"/>
      <c r="W29" s="26"/>
    </row>
    <row r="30" spans="1:23" ht="18">
      <c r="A30" s="19"/>
      <c r="B30" s="20" t="s">
        <v>58</v>
      </c>
      <c r="C30" s="21" t="s">
        <v>40</v>
      </c>
      <c r="D30" s="98">
        <v>185</v>
      </c>
      <c r="E30" s="98">
        <v>185</v>
      </c>
      <c r="F30" s="98">
        <v>185</v>
      </c>
      <c r="G30" s="98">
        <v>185</v>
      </c>
      <c r="H30" s="98">
        <v>740</v>
      </c>
      <c r="I30" s="99">
        <v>328</v>
      </c>
      <c r="J30" s="99">
        <f>+'PACC - SNCC.F.053 (4)'!$H30*'PACC - SNCC.F.053 (4)'!$I30</f>
        <v>242720</v>
      </c>
      <c r="K30" s="99"/>
      <c r="L30" s="19"/>
      <c r="M30" s="19"/>
      <c r="N30" s="24"/>
      <c r="O30" s="19"/>
      <c r="T30" s="25"/>
      <c r="W30" s="26"/>
    </row>
    <row r="31" spans="1:23" ht="18">
      <c r="A31" s="19"/>
      <c r="B31" s="20" t="s">
        <v>59</v>
      </c>
      <c r="C31" s="21" t="s">
        <v>40</v>
      </c>
      <c r="D31" s="98">
        <v>76</v>
      </c>
      <c r="E31" s="98">
        <v>76</v>
      </c>
      <c r="F31" s="98">
        <v>76</v>
      </c>
      <c r="G31" s="98">
        <v>76</v>
      </c>
      <c r="H31" s="98">
        <v>304</v>
      </c>
      <c r="I31" s="99">
        <v>300</v>
      </c>
      <c r="J31" s="99">
        <f>+'PACC - SNCC.F.053 (4)'!$H31*'PACC - SNCC.F.053 (4)'!$I31</f>
        <v>91200</v>
      </c>
      <c r="K31" s="99"/>
      <c r="L31" s="19"/>
      <c r="M31" s="19"/>
      <c r="N31" s="24"/>
      <c r="O31" s="19"/>
      <c r="T31" s="25"/>
      <c r="W31" s="26"/>
    </row>
    <row r="32" spans="1:20" ht="18">
      <c r="A32" s="19"/>
      <c r="B32" s="20" t="s">
        <v>60</v>
      </c>
      <c r="C32" s="21" t="s">
        <v>40</v>
      </c>
      <c r="D32" s="98">
        <v>2</v>
      </c>
      <c r="E32" s="98">
        <v>2</v>
      </c>
      <c r="F32" s="98">
        <v>2</v>
      </c>
      <c r="G32" s="98">
        <v>1</v>
      </c>
      <c r="H32" s="98">
        <v>7</v>
      </c>
      <c r="I32" s="99">
        <v>4900</v>
      </c>
      <c r="J32" s="99">
        <f>+H32*I32</f>
        <v>34300</v>
      </c>
      <c r="K32" s="99"/>
      <c r="L32" s="19"/>
      <c r="M32" s="19"/>
      <c r="N32" s="24"/>
      <c r="O32" s="19"/>
      <c r="T32" s="25" t="s">
        <v>61</v>
      </c>
    </row>
    <row r="33" spans="1:20" ht="18">
      <c r="A33" s="19"/>
      <c r="B33" s="20" t="s">
        <v>62</v>
      </c>
      <c r="C33" s="21" t="s">
        <v>40</v>
      </c>
      <c r="D33" s="98">
        <v>59</v>
      </c>
      <c r="E33" s="98">
        <v>59</v>
      </c>
      <c r="F33" s="98">
        <v>58</v>
      </c>
      <c r="G33" s="98">
        <v>58</v>
      </c>
      <c r="H33" s="98">
        <v>234</v>
      </c>
      <c r="I33" s="99">
        <v>215</v>
      </c>
      <c r="J33" s="99">
        <f>+'PACC - SNCC.F.053 (4)'!$H33*'PACC - SNCC.F.053 (4)'!$I33</f>
        <v>50310</v>
      </c>
      <c r="K33" s="99"/>
      <c r="L33" s="19"/>
      <c r="M33" s="19"/>
      <c r="N33" s="24"/>
      <c r="O33" s="19"/>
      <c r="T33" s="25" t="s">
        <v>63</v>
      </c>
    </row>
    <row r="34" spans="1:20" ht="15.75">
      <c r="A34" s="19"/>
      <c r="B34" s="20" t="s">
        <v>64</v>
      </c>
      <c r="C34" s="21" t="s">
        <v>40</v>
      </c>
      <c r="D34" s="98">
        <v>26</v>
      </c>
      <c r="E34" s="98">
        <v>10</v>
      </c>
      <c r="F34" s="98">
        <v>10</v>
      </c>
      <c r="G34" s="98">
        <v>10</v>
      </c>
      <c r="H34" s="98">
        <v>104</v>
      </c>
      <c r="I34" s="99">
        <v>186.5</v>
      </c>
      <c r="J34" s="99">
        <f>+'PACC - SNCC.F.053 (4)'!$H34*'PACC - SNCC.F.053 (4)'!$I34</f>
        <v>19396</v>
      </c>
      <c r="K34" s="99"/>
      <c r="L34" s="19"/>
      <c r="M34" s="19"/>
      <c r="N34" s="24"/>
      <c r="O34" s="19"/>
      <c r="T34" t="s">
        <v>65</v>
      </c>
    </row>
    <row r="35" spans="1:20" ht="18">
      <c r="A35" s="19"/>
      <c r="B35" s="20" t="s">
        <v>66</v>
      </c>
      <c r="C35" s="21" t="s">
        <v>40</v>
      </c>
      <c r="D35" s="98">
        <v>39</v>
      </c>
      <c r="E35" s="98">
        <v>39</v>
      </c>
      <c r="F35" s="98">
        <v>39</v>
      </c>
      <c r="G35" s="98">
        <v>39</v>
      </c>
      <c r="H35" s="98">
        <v>156</v>
      </c>
      <c r="I35" s="99">
        <v>30</v>
      </c>
      <c r="J35" s="99">
        <f>+H35*I35</f>
        <v>4680</v>
      </c>
      <c r="K35" s="99"/>
      <c r="L35" s="19"/>
      <c r="M35" s="19"/>
      <c r="N35" s="24"/>
      <c r="O35" s="19"/>
      <c r="T35" s="25" t="s">
        <v>67</v>
      </c>
    </row>
    <row r="36" spans="2:14" s="19" customFormat="1" ht="15.75">
      <c r="B36" s="20" t="s">
        <v>68</v>
      </c>
      <c r="C36" s="21" t="s">
        <v>40</v>
      </c>
      <c r="D36" s="98">
        <v>217</v>
      </c>
      <c r="E36" s="98">
        <v>217</v>
      </c>
      <c r="F36" s="98">
        <v>217</v>
      </c>
      <c r="G36" s="98">
        <v>216</v>
      </c>
      <c r="H36" s="98">
        <v>867</v>
      </c>
      <c r="I36" s="99">
        <v>435</v>
      </c>
      <c r="J36" s="99">
        <f>+'PACC - SNCC.F.053 (4)'!$H36*'PACC - SNCC.F.053 (4)'!$I36</f>
        <v>377145</v>
      </c>
      <c r="K36" s="99"/>
      <c r="N36" s="24"/>
    </row>
    <row r="37" spans="2:14" s="19" customFormat="1" ht="15.75">
      <c r="B37" s="20" t="s">
        <v>69</v>
      </c>
      <c r="C37" s="21" t="s">
        <v>40</v>
      </c>
      <c r="D37" s="98">
        <v>2</v>
      </c>
      <c r="E37" s="98">
        <v>2</v>
      </c>
      <c r="F37" s="98">
        <v>2</v>
      </c>
      <c r="G37" s="98">
        <v>2</v>
      </c>
      <c r="H37" s="98">
        <v>8</v>
      </c>
      <c r="I37" s="99">
        <v>3100</v>
      </c>
      <c r="J37" s="99">
        <f>+'PACC - SNCC.F.053 (4)'!$H37*'PACC - SNCC.F.053 (4)'!$I37</f>
        <v>24800</v>
      </c>
      <c r="K37" s="99"/>
      <c r="N37" s="24"/>
    </row>
    <row r="38" spans="2:14" s="19" customFormat="1" ht="15.75">
      <c r="B38" s="20"/>
      <c r="C38" s="21"/>
      <c r="D38" s="98"/>
      <c r="E38" s="98"/>
      <c r="F38" s="98"/>
      <c r="G38" s="98"/>
      <c r="H38" s="98">
        <f>SUM('PACC - SNCC.F.053 (4)'!$D38:$G38)</f>
        <v>0</v>
      </c>
      <c r="I38" s="99"/>
      <c r="J38" s="99"/>
      <c r="K38" s="99"/>
      <c r="N38" s="24"/>
    </row>
    <row r="39" spans="1:23" s="97" customFormat="1" ht="18">
      <c r="A39" s="102" t="s">
        <v>487</v>
      </c>
      <c r="B39" s="20" t="s">
        <v>70</v>
      </c>
      <c r="C39" s="21" t="s">
        <v>40</v>
      </c>
      <c r="D39" s="98">
        <v>29</v>
      </c>
      <c r="E39" s="98">
        <v>28</v>
      </c>
      <c r="F39" s="98">
        <v>28</v>
      </c>
      <c r="G39" s="98">
        <v>28</v>
      </c>
      <c r="H39" s="98">
        <v>113</v>
      </c>
      <c r="I39" s="99">
        <v>43000</v>
      </c>
      <c r="J39" s="99">
        <f>+'PACC - SNCC.F.053 (4)'!$H39*'PACC - SNCC.F.053 (4)'!$I39</f>
        <v>4859000</v>
      </c>
      <c r="K39" s="99">
        <f>SUM(J39:J40)</f>
        <v>4910000</v>
      </c>
      <c r="L39" s="19"/>
      <c r="M39" s="19"/>
      <c r="N39" s="24"/>
      <c r="O39" s="19"/>
      <c r="T39" s="25"/>
      <c r="W39" s="26"/>
    </row>
    <row r="40" spans="1:23" ht="18">
      <c r="A40" s="19"/>
      <c r="B40" s="20" t="s">
        <v>71</v>
      </c>
      <c r="C40" s="21" t="s">
        <v>72</v>
      </c>
      <c r="D40" s="98">
        <v>125</v>
      </c>
      <c r="E40" s="98">
        <v>125</v>
      </c>
      <c r="F40" s="98">
        <v>125</v>
      </c>
      <c r="G40" s="98">
        <v>125</v>
      </c>
      <c r="H40" s="98">
        <v>500</v>
      </c>
      <c r="I40" s="99">
        <v>102</v>
      </c>
      <c r="J40" s="99">
        <f>+'PACC - SNCC.F.053 (4)'!$H40*'PACC - SNCC.F.053 (4)'!$I40</f>
        <v>51000</v>
      </c>
      <c r="K40" s="99"/>
      <c r="L40" s="19"/>
      <c r="M40" s="19"/>
      <c r="N40" s="24"/>
      <c r="O40" s="19"/>
      <c r="T40" s="25"/>
      <c r="W40" s="26"/>
    </row>
    <row r="41" spans="2:11" ht="18">
      <c r="B41" s="20"/>
      <c r="C41" s="21"/>
      <c r="D41" s="98"/>
      <c r="E41" s="98"/>
      <c r="F41" s="98"/>
      <c r="G41" s="98"/>
      <c r="H41" s="98"/>
      <c r="I41" s="99"/>
      <c r="J41" s="99"/>
      <c r="K41" s="99"/>
    </row>
    <row r="42" spans="1:23" s="97" customFormat="1" ht="18">
      <c r="A42" s="102" t="s">
        <v>73</v>
      </c>
      <c r="B42" s="20" t="s">
        <v>74</v>
      </c>
      <c r="C42" s="21"/>
      <c r="D42" s="98">
        <v>183257</v>
      </c>
      <c r="E42" s="98">
        <v>183257</v>
      </c>
      <c r="F42" s="98">
        <v>183257</v>
      </c>
      <c r="G42" s="98">
        <v>183257</v>
      </c>
      <c r="H42" s="98">
        <v>733029</v>
      </c>
      <c r="I42" s="99">
        <v>110</v>
      </c>
      <c r="J42" s="99">
        <f>+'PACC - SNCC.F.053 (4)'!$H42*'PACC - SNCC.F.053 (4)'!$I42</f>
        <v>80633190</v>
      </c>
      <c r="K42" s="99">
        <f>SUM(J42:J65)</f>
        <v>104787120</v>
      </c>
      <c r="L42" s="27" t="s">
        <v>41</v>
      </c>
      <c r="M42" s="19" t="s">
        <v>26</v>
      </c>
      <c r="N42" s="24"/>
      <c r="O42" s="19"/>
      <c r="T42" s="25"/>
      <c r="W42" s="26"/>
    </row>
    <row r="43" spans="1:23" s="104" customFormat="1" ht="18">
      <c r="A43" s="19"/>
      <c r="B43" s="105" t="s">
        <v>758</v>
      </c>
      <c r="C43" s="106"/>
      <c r="D43" s="107"/>
      <c r="E43" s="107"/>
      <c r="F43" s="107"/>
      <c r="G43" s="107"/>
      <c r="H43" s="108">
        <f>SUM('PACC - SNCC.F.053 (4)'!$D43:$G43)</f>
        <v>0</v>
      </c>
      <c r="I43" s="28">
        <v>0</v>
      </c>
      <c r="J43" s="28">
        <v>13804500</v>
      </c>
      <c r="K43" s="109"/>
      <c r="L43" s="27"/>
      <c r="M43" s="19"/>
      <c r="N43" s="24"/>
      <c r="O43" s="19"/>
      <c r="T43" s="25"/>
      <c r="W43" s="26"/>
    </row>
    <row r="44" spans="1:23" ht="18">
      <c r="A44" s="19"/>
      <c r="B44" s="20" t="s">
        <v>75</v>
      </c>
      <c r="C44" s="21" t="s">
        <v>76</v>
      </c>
      <c r="D44" s="98">
        <v>642</v>
      </c>
      <c r="E44" s="98">
        <v>642</v>
      </c>
      <c r="F44" s="98">
        <v>642</v>
      </c>
      <c r="G44" s="98">
        <v>641</v>
      </c>
      <c r="H44" s="98">
        <v>2567</v>
      </c>
      <c r="I44" s="99">
        <v>18</v>
      </c>
      <c r="J44" s="99">
        <f aca="true" t="shared" si="0" ref="J44:J65">+H44*I44</f>
        <v>46206</v>
      </c>
      <c r="K44" s="99" t="s">
        <v>77</v>
      </c>
      <c r="L44" s="19"/>
      <c r="M44" s="19"/>
      <c r="N44" s="24"/>
      <c r="O44" s="19"/>
      <c r="T44" s="25"/>
      <c r="W44" s="26"/>
    </row>
    <row r="45" spans="1:23" ht="18">
      <c r="A45" s="19"/>
      <c r="B45" s="20" t="s">
        <v>78</v>
      </c>
      <c r="C45" s="21" t="s">
        <v>40</v>
      </c>
      <c r="D45" s="98">
        <v>215</v>
      </c>
      <c r="E45" s="98">
        <v>215</v>
      </c>
      <c r="F45" s="98">
        <v>215</v>
      </c>
      <c r="G45" s="98">
        <v>214</v>
      </c>
      <c r="H45" s="98">
        <v>859</v>
      </c>
      <c r="I45" s="99">
        <v>5500</v>
      </c>
      <c r="J45" s="99">
        <f t="shared" si="0"/>
        <v>4724500</v>
      </c>
      <c r="K45" s="99"/>
      <c r="L45" s="19"/>
      <c r="M45" s="19"/>
      <c r="N45" s="24"/>
      <c r="O45" s="19"/>
      <c r="T45" s="25"/>
      <c r="W45" s="26"/>
    </row>
    <row r="46" spans="1:15" ht="18">
      <c r="A46" s="19"/>
      <c r="B46" s="20" t="s">
        <v>79</v>
      </c>
      <c r="C46" s="21" t="s">
        <v>76</v>
      </c>
      <c r="D46" s="98">
        <v>136</v>
      </c>
      <c r="E46" s="98">
        <v>135</v>
      </c>
      <c r="F46" s="98">
        <v>135</v>
      </c>
      <c r="G46" s="98">
        <v>135</v>
      </c>
      <c r="H46" s="98">
        <v>541</v>
      </c>
      <c r="I46" s="99">
        <v>3600</v>
      </c>
      <c r="J46" s="99">
        <f t="shared" si="0"/>
        <v>1947600</v>
      </c>
      <c r="K46" s="99"/>
      <c r="L46" s="19"/>
      <c r="M46" s="19"/>
      <c r="N46" s="24"/>
      <c r="O46" s="19"/>
    </row>
    <row r="47" spans="1:15" ht="18">
      <c r="A47" s="19"/>
      <c r="B47" s="20" t="s">
        <v>80</v>
      </c>
      <c r="C47" s="21" t="s">
        <v>76</v>
      </c>
      <c r="D47" s="98">
        <v>3815</v>
      </c>
      <c r="E47" s="98">
        <v>3815</v>
      </c>
      <c r="F47" s="98">
        <v>3814</v>
      </c>
      <c r="G47" s="98">
        <v>3814</v>
      </c>
      <c r="H47" s="98">
        <v>15258</v>
      </c>
      <c r="I47" s="99">
        <v>35</v>
      </c>
      <c r="J47" s="99">
        <f t="shared" si="0"/>
        <v>534030</v>
      </c>
      <c r="K47" s="99"/>
      <c r="L47" s="19"/>
      <c r="M47" s="19"/>
      <c r="N47" s="24"/>
      <c r="O47" s="19"/>
    </row>
    <row r="48" spans="1:23" ht="18">
      <c r="A48" s="19"/>
      <c r="B48" s="20" t="s">
        <v>81</v>
      </c>
      <c r="C48" s="21" t="s">
        <v>40</v>
      </c>
      <c r="D48" s="98">
        <v>1</v>
      </c>
      <c r="E48" s="98">
        <v>1</v>
      </c>
      <c r="F48" s="98">
        <v>0</v>
      </c>
      <c r="G48" s="98">
        <v>0</v>
      </c>
      <c r="H48" s="98">
        <v>2</v>
      </c>
      <c r="I48" s="99">
        <v>123</v>
      </c>
      <c r="J48" s="99">
        <f t="shared" si="0"/>
        <v>246</v>
      </c>
      <c r="K48" s="99"/>
      <c r="L48" s="19"/>
      <c r="M48" s="19"/>
      <c r="N48" s="24"/>
      <c r="O48" s="19"/>
      <c r="T48" s="25"/>
      <c r="W48" s="26"/>
    </row>
    <row r="49" spans="1:23" ht="18">
      <c r="A49" s="19"/>
      <c r="B49" s="20" t="s">
        <v>82</v>
      </c>
      <c r="C49" s="21" t="s">
        <v>76</v>
      </c>
      <c r="D49" s="98">
        <v>452</v>
      </c>
      <c r="E49" s="98">
        <v>452</v>
      </c>
      <c r="F49" s="98">
        <v>451</v>
      </c>
      <c r="G49" s="98">
        <v>451</v>
      </c>
      <c r="H49" s="98">
        <v>1806</v>
      </c>
      <c r="I49" s="99">
        <v>18</v>
      </c>
      <c r="J49" s="99">
        <f t="shared" si="0"/>
        <v>32508</v>
      </c>
      <c r="K49" s="99"/>
      <c r="L49" s="19"/>
      <c r="M49" s="19"/>
      <c r="N49" s="24"/>
      <c r="O49" s="19"/>
      <c r="T49" s="25"/>
      <c r="W49" s="26"/>
    </row>
    <row r="50" spans="1:23" ht="18">
      <c r="A50" s="32"/>
      <c r="B50" s="20" t="s">
        <v>83</v>
      </c>
      <c r="C50" s="21" t="s">
        <v>84</v>
      </c>
      <c r="D50" s="98">
        <v>185</v>
      </c>
      <c r="E50" s="98">
        <v>185</v>
      </c>
      <c r="F50" s="98">
        <v>185</v>
      </c>
      <c r="G50" s="98">
        <v>185</v>
      </c>
      <c r="H50" s="98">
        <v>740</v>
      </c>
      <c r="I50" s="99">
        <v>55</v>
      </c>
      <c r="J50" s="99">
        <f t="shared" si="0"/>
        <v>40700</v>
      </c>
      <c r="K50" s="99"/>
      <c r="L50" s="32"/>
      <c r="M50" s="32"/>
      <c r="N50" s="35"/>
      <c r="O50" s="32"/>
      <c r="T50" s="25"/>
      <c r="W50" s="26"/>
    </row>
    <row r="51" spans="1:23" ht="18">
      <c r="A51" s="32"/>
      <c r="B51" s="20" t="s">
        <v>85</v>
      </c>
      <c r="C51" s="21" t="s">
        <v>84</v>
      </c>
      <c r="D51" s="98">
        <v>185</v>
      </c>
      <c r="E51" s="98">
        <v>185</v>
      </c>
      <c r="F51" s="98">
        <v>185</v>
      </c>
      <c r="G51" s="98">
        <v>185</v>
      </c>
      <c r="H51" s="98">
        <v>740</v>
      </c>
      <c r="I51" s="99">
        <v>50</v>
      </c>
      <c r="J51" s="99">
        <f t="shared" si="0"/>
        <v>37000</v>
      </c>
      <c r="K51" s="99"/>
      <c r="L51" s="32"/>
      <c r="M51" s="32"/>
      <c r="N51" s="35"/>
      <c r="O51" s="32"/>
      <c r="T51" s="25"/>
      <c r="W51" s="26"/>
    </row>
    <row r="52" spans="1:23" ht="18">
      <c r="A52" s="32"/>
      <c r="B52" s="20" t="s">
        <v>86</v>
      </c>
      <c r="C52" s="21" t="s">
        <v>84</v>
      </c>
      <c r="D52" s="98">
        <v>185</v>
      </c>
      <c r="E52" s="98">
        <v>185</v>
      </c>
      <c r="F52" s="98">
        <v>185</v>
      </c>
      <c r="G52" s="98">
        <v>185</v>
      </c>
      <c r="H52" s="98">
        <v>740</v>
      </c>
      <c r="I52" s="99">
        <v>75</v>
      </c>
      <c r="J52" s="99">
        <f t="shared" si="0"/>
        <v>55500</v>
      </c>
      <c r="K52" s="99"/>
      <c r="L52" s="32"/>
      <c r="M52" s="32"/>
      <c r="N52" s="35"/>
      <c r="O52" s="32"/>
      <c r="T52" s="25"/>
      <c r="W52" s="26"/>
    </row>
    <row r="53" spans="1:23" ht="18">
      <c r="A53" s="32"/>
      <c r="B53" s="20" t="s">
        <v>87</v>
      </c>
      <c r="C53" s="21" t="s">
        <v>84</v>
      </c>
      <c r="D53" s="98">
        <v>185</v>
      </c>
      <c r="E53" s="98">
        <v>185</v>
      </c>
      <c r="F53" s="98">
        <v>185</v>
      </c>
      <c r="G53" s="98">
        <v>185</v>
      </c>
      <c r="H53" s="98">
        <v>740</v>
      </c>
      <c r="I53" s="99">
        <v>60</v>
      </c>
      <c r="J53" s="99">
        <f t="shared" si="0"/>
        <v>44400</v>
      </c>
      <c r="K53" s="99"/>
      <c r="L53" s="32"/>
      <c r="M53" s="32"/>
      <c r="N53" s="35"/>
      <c r="O53" s="32"/>
      <c r="T53" s="25"/>
      <c r="W53" s="26"/>
    </row>
    <row r="54" spans="1:23" ht="18">
      <c r="A54" s="32"/>
      <c r="B54" s="20" t="s">
        <v>88</v>
      </c>
      <c r="C54" s="21" t="s">
        <v>84</v>
      </c>
      <c r="D54" s="98">
        <v>185</v>
      </c>
      <c r="E54" s="98">
        <v>185</v>
      </c>
      <c r="F54" s="98">
        <v>185</v>
      </c>
      <c r="G54" s="98">
        <v>185</v>
      </c>
      <c r="H54" s="98">
        <v>740</v>
      </c>
      <c r="I54" s="99">
        <v>60</v>
      </c>
      <c r="J54" s="99">
        <f t="shared" si="0"/>
        <v>44400</v>
      </c>
      <c r="K54" s="99"/>
      <c r="L54" s="32"/>
      <c r="M54" s="32"/>
      <c r="N54" s="35"/>
      <c r="O54" s="32"/>
      <c r="T54" s="25"/>
      <c r="W54" s="26"/>
    </row>
    <row r="55" spans="1:23" ht="18">
      <c r="A55" s="32"/>
      <c r="B55" s="20" t="s">
        <v>89</v>
      </c>
      <c r="C55" s="21" t="s">
        <v>84</v>
      </c>
      <c r="D55" s="98">
        <v>185</v>
      </c>
      <c r="E55" s="98">
        <v>185</v>
      </c>
      <c r="F55" s="98">
        <v>185</v>
      </c>
      <c r="G55" s="98">
        <v>185</v>
      </c>
      <c r="H55" s="98">
        <v>740</v>
      </c>
      <c r="I55" s="99">
        <v>130</v>
      </c>
      <c r="J55" s="99">
        <f t="shared" si="0"/>
        <v>96200</v>
      </c>
      <c r="K55" s="99"/>
      <c r="L55" s="32"/>
      <c r="M55" s="32"/>
      <c r="N55" s="35"/>
      <c r="O55" s="32"/>
      <c r="T55" s="25"/>
      <c r="W55" s="26"/>
    </row>
    <row r="56" spans="1:23" ht="18">
      <c r="A56" s="32"/>
      <c r="B56" s="20" t="s">
        <v>90</v>
      </c>
      <c r="C56" s="21" t="s">
        <v>84</v>
      </c>
      <c r="D56" s="98">
        <v>185</v>
      </c>
      <c r="E56" s="98">
        <v>185</v>
      </c>
      <c r="F56" s="98">
        <v>185</v>
      </c>
      <c r="G56" s="98">
        <v>185</v>
      </c>
      <c r="H56" s="98">
        <v>740</v>
      </c>
      <c r="I56" s="99">
        <v>35</v>
      </c>
      <c r="J56" s="99">
        <f t="shared" si="0"/>
        <v>25900</v>
      </c>
      <c r="K56" s="99"/>
      <c r="L56" s="32"/>
      <c r="M56" s="32"/>
      <c r="N56" s="35"/>
      <c r="O56" s="32"/>
      <c r="T56" s="25"/>
      <c r="W56" s="26"/>
    </row>
    <row r="57" spans="1:23" ht="18">
      <c r="A57" s="32"/>
      <c r="B57" s="20" t="s">
        <v>91</v>
      </c>
      <c r="C57" s="21" t="s">
        <v>84</v>
      </c>
      <c r="D57" s="98">
        <v>185</v>
      </c>
      <c r="E57" s="98">
        <v>185</v>
      </c>
      <c r="F57" s="98">
        <v>185</v>
      </c>
      <c r="G57" s="98">
        <v>185</v>
      </c>
      <c r="H57" s="98">
        <v>740</v>
      </c>
      <c r="I57" s="99">
        <v>50</v>
      </c>
      <c r="J57" s="99">
        <f t="shared" si="0"/>
        <v>37000</v>
      </c>
      <c r="K57" s="99"/>
      <c r="L57" s="32"/>
      <c r="M57" s="32"/>
      <c r="N57" s="35"/>
      <c r="O57" s="32"/>
      <c r="T57" s="25"/>
      <c r="W57" s="26"/>
    </row>
    <row r="58" spans="1:20" ht="18">
      <c r="A58" s="32"/>
      <c r="B58" s="20" t="s">
        <v>92</v>
      </c>
      <c r="C58" s="21" t="s">
        <v>93</v>
      </c>
      <c r="D58" s="98">
        <v>3700</v>
      </c>
      <c r="E58" s="98">
        <v>3700</v>
      </c>
      <c r="F58" s="98">
        <v>3700</v>
      </c>
      <c r="G58" s="98">
        <v>3700</v>
      </c>
      <c r="H58" s="98">
        <v>14800</v>
      </c>
      <c r="I58" s="99">
        <v>20</v>
      </c>
      <c r="J58" s="99">
        <f t="shared" si="0"/>
        <v>296000</v>
      </c>
      <c r="K58" s="99"/>
      <c r="L58" s="32"/>
      <c r="M58" s="32"/>
      <c r="N58" s="35"/>
      <c r="O58" s="32"/>
      <c r="T58" s="25"/>
    </row>
    <row r="59" spans="1:20" ht="18">
      <c r="A59" s="32"/>
      <c r="B59" s="20" t="s">
        <v>94</v>
      </c>
      <c r="C59" s="21" t="s">
        <v>93</v>
      </c>
      <c r="D59" s="98">
        <v>3700</v>
      </c>
      <c r="E59" s="98">
        <v>3700</v>
      </c>
      <c r="F59" s="98">
        <v>3700</v>
      </c>
      <c r="G59" s="98">
        <v>3700</v>
      </c>
      <c r="H59" s="98">
        <v>14800</v>
      </c>
      <c r="I59" s="99">
        <v>15</v>
      </c>
      <c r="J59" s="99">
        <f t="shared" si="0"/>
        <v>222000</v>
      </c>
      <c r="K59" s="99"/>
      <c r="L59" s="32"/>
      <c r="M59" s="32"/>
      <c r="N59" s="35"/>
      <c r="O59" s="32"/>
      <c r="T59" s="25"/>
    </row>
    <row r="60" spans="1:20" ht="18">
      <c r="A60" s="32"/>
      <c r="B60" s="20" t="s">
        <v>95</v>
      </c>
      <c r="C60" s="21" t="s">
        <v>93</v>
      </c>
      <c r="D60" s="98">
        <v>3700</v>
      </c>
      <c r="E60" s="98">
        <v>3700</v>
      </c>
      <c r="F60" s="98">
        <v>3700</v>
      </c>
      <c r="G60" s="98">
        <v>3700</v>
      </c>
      <c r="H60" s="98">
        <v>14800</v>
      </c>
      <c r="I60" s="99">
        <v>25</v>
      </c>
      <c r="J60" s="99">
        <f t="shared" si="0"/>
        <v>370000</v>
      </c>
      <c r="K60" s="99"/>
      <c r="L60" s="32"/>
      <c r="M60" s="32"/>
      <c r="N60" s="35"/>
      <c r="O60" s="32"/>
      <c r="T60" s="25"/>
    </row>
    <row r="61" spans="1:20" ht="18">
      <c r="A61" s="32"/>
      <c r="B61" s="20" t="s">
        <v>96</v>
      </c>
      <c r="C61" s="21" t="s">
        <v>93</v>
      </c>
      <c r="D61" s="98">
        <v>185</v>
      </c>
      <c r="E61" s="98">
        <v>185</v>
      </c>
      <c r="F61" s="98">
        <v>185</v>
      </c>
      <c r="G61" s="98">
        <v>185</v>
      </c>
      <c r="H61" s="98">
        <v>740</v>
      </c>
      <c r="I61" s="99">
        <v>90</v>
      </c>
      <c r="J61" s="99">
        <f t="shared" si="0"/>
        <v>66600</v>
      </c>
      <c r="K61" s="99"/>
      <c r="L61" s="32"/>
      <c r="M61" s="32"/>
      <c r="N61" s="35"/>
      <c r="O61" s="32"/>
      <c r="T61" s="25"/>
    </row>
    <row r="62" spans="1:20" ht="18">
      <c r="A62" s="32"/>
      <c r="B62" s="20" t="s">
        <v>97</v>
      </c>
      <c r="C62" s="21" t="s">
        <v>98</v>
      </c>
      <c r="D62" s="98">
        <v>370</v>
      </c>
      <c r="E62" s="98">
        <v>370</v>
      </c>
      <c r="F62" s="98">
        <v>370</v>
      </c>
      <c r="G62" s="98">
        <v>370</v>
      </c>
      <c r="H62" s="98">
        <v>1480</v>
      </c>
      <c r="I62" s="99">
        <v>250</v>
      </c>
      <c r="J62" s="99">
        <f t="shared" si="0"/>
        <v>370000</v>
      </c>
      <c r="K62" s="99"/>
      <c r="L62" s="32"/>
      <c r="M62" s="32"/>
      <c r="N62" s="35"/>
      <c r="O62" s="32"/>
      <c r="T62" s="25"/>
    </row>
    <row r="63" spans="1:20" s="29" customFormat="1" ht="18">
      <c r="A63" s="19"/>
      <c r="B63" s="20" t="s">
        <v>99</v>
      </c>
      <c r="C63" s="21" t="s">
        <v>100</v>
      </c>
      <c r="D63" s="98">
        <v>185</v>
      </c>
      <c r="E63" s="98">
        <v>185</v>
      </c>
      <c r="F63" s="98">
        <v>185</v>
      </c>
      <c r="G63" s="98">
        <v>185</v>
      </c>
      <c r="H63" s="98">
        <v>740</v>
      </c>
      <c r="I63" s="99">
        <v>800</v>
      </c>
      <c r="J63" s="99">
        <f t="shared" si="0"/>
        <v>592000</v>
      </c>
      <c r="K63" s="99"/>
      <c r="L63" s="19"/>
      <c r="M63" s="19"/>
      <c r="N63" s="24"/>
      <c r="O63" s="19"/>
      <c r="T63" s="30" t="s">
        <v>101</v>
      </c>
    </row>
    <row r="64" spans="2:11" s="19" customFormat="1" ht="18" customHeight="1">
      <c r="B64" s="20" t="s">
        <v>102</v>
      </c>
      <c r="C64" s="21" t="s">
        <v>103</v>
      </c>
      <c r="D64" s="98">
        <v>185</v>
      </c>
      <c r="E64" s="98">
        <v>185</v>
      </c>
      <c r="F64" s="98">
        <v>185</v>
      </c>
      <c r="G64" s="98">
        <v>185</v>
      </c>
      <c r="H64" s="98">
        <v>740</v>
      </c>
      <c r="I64" s="99">
        <v>1000</v>
      </c>
      <c r="J64" s="99">
        <f t="shared" si="0"/>
        <v>740000</v>
      </c>
      <c r="K64" s="99"/>
    </row>
    <row r="65" spans="1:20" s="29" customFormat="1" ht="18">
      <c r="A65" s="19"/>
      <c r="B65" s="20" t="s">
        <v>104</v>
      </c>
      <c r="C65" s="21" t="s">
        <v>105</v>
      </c>
      <c r="D65" s="98"/>
      <c r="E65" s="98"/>
      <c r="F65" s="98"/>
      <c r="G65" s="98"/>
      <c r="H65" s="98">
        <v>444</v>
      </c>
      <c r="I65" s="99">
        <v>60</v>
      </c>
      <c r="J65" s="99">
        <f t="shared" si="0"/>
        <v>26640</v>
      </c>
      <c r="K65" s="99"/>
      <c r="L65" s="19"/>
      <c r="M65" s="19"/>
      <c r="N65" s="24"/>
      <c r="O65" s="19"/>
      <c r="T65" s="30"/>
    </row>
    <row r="66" spans="1:20" s="29" customFormat="1" ht="18">
      <c r="A66" s="19"/>
      <c r="B66" s="105"/>
      <c r="C66" s="106"/>
      <c r="D66" s="107"/>
      <c r="E66" s="107"/>
      <c r="F66" s="107"/>
      <c r="G66" s="107"/>
      <c r="H66" s="108"/>
      <c r="I66" s="28"/>
      <c r="J66" s="28"/>
      <c r="K66" s="99"/>
      <c r="L66" s="19"/>
      <c r="M66" s="19"/>
      <c r="N66" s="24"/>
      <c r="O66" s="19"/>
      <c r="T66" s="30"/>
    </row>
    <row r="67" spans="1:23" s="97" customFormat="1" ht="18">
      <c r="A67" s="102" t="s">
        <v>106</v>
      </c>
      <c r="B67" s="20" t="s">
        <v>107</v>
      </c>
      <c r="C67" s="21" t="s">
        <v>40</v>
      </c>
      <c r="D67" s="98">
        <v>6</v>
      </c>
      <c r="E67" s="98">
        <v>6</v>
      </c>
      <c r="F67" s="98">
        <v>5</v>
      </c>
      <c r="G67" s="98">
        <v>5</v>
      </c>
      <c r="H67" s="98">
        <v>22</v>
      </c>
      <c r="I67" s="99">
        <v>506</v>
      </c>
      <c r="J67" s="99">
        <f>+H67*I67</f>
        <v>11132</v>
      </c>
      <c r="K67" s="109">
        <f>SUM(J67:J71)</f>
        <v>13890293.96</v>
      </c>
      <c r="L67" s="27" t="s">
        <v>41</v>
      </c>
      <c r="M67" s="19" t="s">
        <v>26</v>
      </c>
      <c r="N67" s="24"/>
      <c r="O67" s="19"/>
      <c r="T67" s="25"/>
      <c r="W67" s="26"/>
    </row>
    <row r="68" spans="1:23" ht="18">
      <c r="A68" s="19"/>
      <c r="B68" s="20" t="s">
        <v>108</v>
      </c>
      <c r="C68" s="21" t="s">
        <v>40</v>
      </c>
      <c r="D68" s="98">
        <v>842</v>
      </c>
      <c r="E68" s="98">
        <v>842</v>
      </c>
      <c r="F68" s="98">
        <v>841</v>
      </c>
      <c r="G68" s="98">
        <v>841</v>
      </c>
      <c r="H68" s="98">
        <v>3366</v>
      </c>
      <c r="I68" s="99">
        <v>950</v>
      </c>
      <c r="J68" s="99">
        <f>+H68*I68</f>
        <v>3197700</v>
      </c>
      <c r="K68" s="99"/>
      <c r="L68" s="19"/>
      <c r="M68" s="19"/>
      <c r="N68" s="24"/>
      <c r="O68" s="19"/>
      <c r="T68" s="25"/>
      <c r="W68" s="26"/>
    </row>
    <row r="69" spans="1:23" ht="18">
      <c r="A69" s="19"/>
      <c r="B69" s="20" t="s">
        <v>109</v>
      </c>
      <c r="C69" s="21" t="s">
        <v>40</v>
      </c>
      <c r="D69" s="98">
        <v>9</v>
      </c>
      <c r="E69" s="98">
        <v>9</v>
      </c>
      <c r="F69" s="98">
        <v>9</v>
      </c>
      <c r="G69" s="98">
        <v>8</v>
      </c>
      <c r="H69" s="98">
        <v>35</v>
      </c>
      <c r="I69" s="99">
        <v>120</v>
      </c>
      <c r="J69" s="99">
        <f>+H69*I69</f>
        <v>4200</v>
      </c>
      <c r="K69" s="99"/>
      <c r="L69" s="19"/>
      <c r="M69" s="19"/>
      <c r="N69" s="24"/>
      <c r="O69" s="19"/>
      <c r="T69" s="25"/>
      <c r="W69" s="26"/>
    </row>
    <row r="70" spans="1:23" ht="18">
      <c r="A70" s="19"/>
      <c r="B70" s="20" t="s">
        <v>110</v>
      </c>
      <c r="C70" s="21" t="s">
        <v>40</v>
      </c>
      <c r="D70" s="98">
        <v>1331</v>
      </c>
      <c r="E70" s="98">
        <v>1331</v>
      </c>
      <c r="F70" s="98">
        <v>1330</v>
      </c>
      <c r="G70" s="98">
        <v>1330</v>
      </c>
      <c r="H70" s="98">
        <v>5322</v>
      </c>
      <c r="I70" s="99">
        <v>880</v>
      </c>
      <c r="J70" s="99">
        <f>+H70*I70</f>
        <v>4683360</v>
      </c>
      <c r="K70" s="99"/>
      <c r="L70" s="19"/>
      <c r="M70" s="19"/>
      <c r="N70" s="24"/>
      <c r="O70" s="19"/>
      <c r="T70" s="25"/>
      <c r="W70" s="26"/>
    </row>
    <row r="71" spans="1:23" ht="18">
      <c r="A71" s="19"/>
      <c r="B71" s="20" t="s">
        <v>761</v>
      </c>
      <c r="C71" s="21"/>
      <c r="D71" s="98"/>
      <c r="E71" s="98"/>
      <c r="F71" s="98"/>
      <c r="G71" s="98"/>
      <c r="H71" s="98"/>
      <c r="I71" s="99"/>
      <c r="J71" s="99">
        <v>5993901.96</v>
      </c>
      <c r="K71" s="99"/>
      <c r="L71" s="19"/>
      <c r="M71" s="19"/>
      <c r="N71" s="24"/>
      <c r="O71" s="19"/>
      <c r="T71" s="25"/>
      <c r="W71" s="26"/>
    </row>
    <row r="72" spans="1:23" s="97" customFormat="1" ht="18">
      <c r="A72" s="102" t="s">
        <v>111</v>
      </c>
      <c r="B72" s="20" t="s">
        <v>112</v>
      </c>
      <c r="C72" s="21" t="s">
        <v>40</v>
      </c>
      <c r="D72" s="98">
        <v>2</v>
      </c>
      <c r="E72" s="98">
        <v>2</v>
      </c>
      <c r="F72" s="98">
        <v>2</v>
      </c>
      <c r="G72" s="98">
        <v>2</v>
      </c>
      <c r="H72" s="98">
        <v>8</v>
      </c>
      <c r="I72" s="99">
        <v>3100</v>
      </c>
      <c r="J72" s="99">
        <f>+H72*I72</f>
        <v>24800</v>
      </c>
      <c r="K72" s="99">
        <f>SUM(J72:J73)</f>
        <v>1476390</v>
      </c>
      <c r="L72" s="27" t="s">
        <v>25</v>
      </c>
      <c r="M72" s="19" t="s">
        <v>26</v>
      </c>
      <c r="N72" s="24"/>
      <c r="O72" s="19"/>
      <c r="T72" s="25"/>
      <c r="W72" s="26"/>
    </row>
    <row r="73" spans="1:15" ht="18">
      <c r="A73" s="19"/>
      <c r="B73" s="20" t="s">
        <v>113</v>
      </c>
      <c r="C73" s="21" t="s">
        <v>40</v>
      </c>
      <c r="D73" s="98">
        <v>3</v>
      </c>
      <c r="E73" s="98">
        <v>3</v>
      </c>
      <c r="F73" s="98">
        <v>2</v>
      </c>
      <c r="G73" s="98">
        <v>2</v>
      </c>
      <c r="H73" s="98">
        <v>10</v>
      </c>
      <c r="I73" s="99">
        <v>145159</v>
      </c>
      <c r="J73" s="99">
        <f>+H73*I73</f>
        <v>1451590</v>
      </c>
      <c r="K73" s="99"/>
      <c r="L73" s="19"/>
      <c r="M73" s="19"/>
      <c r="N73" s="24"/>
      <c r="O73" s="19"/>
    </row>
    <row r="74" spans="2:23" ht="18">
      <c r="B74" s="20"/>
      <c r="C74" s="21"/>
      <c r="D74" s="98"/>
      <c r="E74" s="98"/>
      <c r="F74" s="98"/>
      <c r="G74" s="98"/>
      <c r="H74" s="98"/>
      <c r="I74" s="99"/>
      <c r="J74" s="99"/>
      <c r="K74" s="99"/>
      <c r="T74" s="25"/>
      <c r="W74" s="26"/>
    </row>
    <row r="75" spans="1:23" s="97" customFormat="1" ht="18">
      <c r="A75" s="102" t="s">
        <v>114</v>
      </c>
      <c r="B75" s="20" t="s">
        <v>115</v>
      </c>
      <c r="C75" s="21"/>
      <c r="D75" s="98"/>
      <c r="E75" s="98"/>
      <c r="F75" s="98"/>
      <c r="G75" s="98"/>
      <c r="H75" s="98"/>
      <c r="I75" s="99"/>
      <c r="J75" s="99"/>
      <c r="K75" s="109"/>
      <c r="L75" s="27" t="s">
        <v>41</v>
      </c>
      <c r="M75" s="19" t="s">
        <v>26</v>
      </c>
      <c r="N75" s="24"/>
      <c r="O75" s="19"/>
      <c r="T75" s="25"/>
      <c r="W75" s="26"/>
    </row>
    <row r="76" spans="1:15" ht="18">
      <c r="A76" s="19"/>
      <c r="B76" s="20" t="s">
        <v>116</v>
      </c>
      <c r="C76" s="21" t="s">
        <v>40</v>
      </c>
      <c r="D76" s="98">
        <v>4</v>
      </c>
      <c r="E76" s="98">
        <v>4</v>
      </c>
      <c r="F76" s="98">
        <v>4</v>
      </c>
      <c r="G76" s="98">
        <v>3</v>
      </c>
      <c r="H76" s="98">
        <v>15</v>
      </c>
      <c r="I76" s="99">
        <v>1260000</v>
      </c>
      <c r="J76" s="99">
        <f>+H76*I76</f>
        <v>18900000</v>
      </c>
      <c r="K76" s="99">
        <f>SUM(J76:J78)</f>
        <v>74500000</v>
      </c>
      <c r="L76" s="27"/>
      <c r="M76" s="19"/>
      <c r="N76" s="24"/>
      <c r="O76" s="19"/>
    </row>
    <row r="77" spans="1:15" ht="18">
      <c r="A77" s="19"/>
      <c r="B77" s="20" t="s">
        <v>117</v>
      </c>
      <c r="C77" s="21" t="s">
        <v>40</v>
      </c>
      <c r="D77" s="98">
        <v>15</v>
      </c>
      <c r="E77" s="98">
        <v>15</v>
      </c>
      <c r="F77" s="98">
        <v>15</v>
      </c>
      <c r="G77" s="98">
        <v>14</v>
      </c>
      <c r="H77" s="98">
        <v>59</v>
      </c>
      <c r="I77" s="99">
        <v>800000</v>
      </c>
      <c r="J77" s="99">
        <f>+H77*I77</f>
        <v>47200000</v>
      </c>
      <c r="K77" s="99"/>
      <c r="L77" s="27"/>
      <c r="M77" s="19"/>
      <c r="N77" s="24"/>
      <c r="O77" s="19"/>
    </row>
    <row r="78" spans="1:20" ht="18">
      <c r="A78" s="19"/>
      <c r="B78" s="20" t="s">
        <v>118</v>
      </c>
      <c r="C78" s="21" t="s">
        <v>40</v>
      </c>
      <c r="D78" s="98">
        <v>1</v>
      </c>
      <c r="E78" s="98">
        <v>0</v>
      </c>
      <c r="F78" s="98">
        <v>0</v>
      </c>
      <c r="G78" s="98">
        <v>0</v>
      </c>
      <c r="H78" s="98">
        <v>2</v>
      </c>
      <c r="I78" s="99">
        <v>4200000</v>
      </c>
      <c r="J78" s="99">
        <f>+H78*I78</f>
        <v>8400000</v>
      </c>
      <c r="K78" s="99"/>
      <c r="L78" s="27"/>
      <c r="M78" s="19"/>
      <c r="N78" s="24"/>
      <c r="O78" s="19"/>
      <c r="T78" s="25" t="s">
        <v>119</v>
      </c>
    </row>
    <row r="79" spans="1:20" ht="18">
      <c r="A79" s="32"/>
      <c r="B79" s="20"/>
      <c r="C79" s="21"/>
      <c r="D79" s="98"/>
      <c r="E79" s="98"/>
      <c r="F79" s="98"/>
      <c r="G79" s="98"/>
      <c r="H79" s="98"/>
      <c r="I79" s="99"/>
      <c r="J79" s="99"/>
      <c r="K79" s="99"/>
      <c r="L79" s="34"/>
      <c r="M79" s="32"/>
      <c r="N79" s="35"/>
      <c r="O79" s="32"/>
      <c r="T79" s="25"/>
    </row>
    <row r="80" spans="1:23" s="97" customFormat="1" ht="18">
      <c r="A80" s="102" t="s">
        <v>120</v>
      </c>
      <c r="B80" s="20" t="s">
        <v>121</v>
      </c>
      <c r="C80" s="21" t="s">
        <v>122</v>
      </c>
      <c r="D80" s="98">
        <v>1594</v>
      </c>
      <c r="E80" s="98">
        <v>1594</v>
      </c>
      <c r="F80" s="98">
        <v>1594</v>
      </c>
      <c r="G80" s="98">
        <v>1593</v>
      </c>
      <c r="H80" s="98">
        <v>6375</v>
      </c>
      <c r="I80" s="99">
        <v>25</v>
      </c>
      <c r="J80" s="99">
        <f>+H80*I80</f>
        <v>159375</v>
      </c>
      <c r="K80" s="99">
        <f>SUM(J80:J81)</f>
        <v>385887</v>
      </c>
      <c r="L80" s="27" t="s">
        <v>25</v>
      </c>
      <c r="M80" s="19" t="s">
        <v>26</v>
      </c>
      <c r="N80" s="24"/>
      <c r="O80" s="19"/>
      <c r="T80" s="25"/>
      <c r="W80" s="26"/>
    </row>
    <row r="81" spans="1:23" ht="18">
      <c r="A81" s="19"/>
      <c r="B81" s="20" t="s">
        <v>123</v>
      </c>
      <c r="C81" s="21" t="s">
        <v>122</v>
      </c>
      <c r="D81" s="98">
        <v>429</v>
      </c>
      <c r="E81" s="98">
        <v>429</v>
      </c>
      <c r="F81" s="98">
        <v>429</v>
      </c>
      <c r="G81" s="98">
        <v>429</v>
      </c>
      <c r="H81" s="98">
        <v>1716</v>
      </c>
      <c r="I81" s="99">
        <v>132</v>
      </c>
      <c r="J81" s="99">
        <f>+H81*I81</f>
        <v>226512</v>
      </c>
      <c r="K81" s="99"/>
      <c r="L81" s="27"/>
      <c r="M81" s="19"/>
      <c r="N81" s="24"/>
      <c r="O81" s="19"/>
      <c r="T81" s="25"/>
      <c r="W81" s="26"/>
    </row>
    <row r="82" spans="2:12" ht="18">
      <c r="B82" s="20"/>
      <c r="C82" s="21"/>
      <c r="D82" s="98"/>
      <c r="E82" s="98"/>
      <c r="F82" s="98"/>
      <c r="G82" s="98"/>
      <c r="H82" s="98"/>
      <c r="I82" s="99"/>
      <c r="J82" s="99"/>
      <c r="K82" s="99"/>
      <c r="L82" s="100"/>
    </row>
    <row r="83" spans="1:23" s="97" customFormat="1" ht="18">
      <c r="A83" s="102" t="s">
        <v>124</v>
      </c>
      <c r="B83" s="20"/>
      <c r="C83" s="21"/>
      <c r="D83" s="98"/>
      <c r="E83" s="98"/>
      <c r="F83" s="98"/>
      <c r="G83" s="98"/>
      <c r="H83" s="98"/>
      <c r="I83" s="99"/>
      <c r="J83" s="99"/>
      <c r="K83" s="109"/>
      <c r="L83" s="27" t="s">
        <v>182</v>
      </c>
      <c r="M83" s="19" t="s">
        <v>26</v>
      </c>
      <c r="N83" s="24"/>
      <c r="O83" s="19"/>
      <c r="T83" s="25"/>
      <c r="W83" s="26"/>
    </row>
    <row r="84" spans="1:23" ht="18">
      <c r="A84" s="19"/>
      <c r="B84" s="20" t="s">
        <v>125</v>
      </c>
      <c r="C84" s="21" t="s">
        <v>40</v>
      </c>
      <c r="D84" s="98">
        <v>88</v>
      </c>
      <c r="E84" s="98">
        <v>87</v>
      </c>
      <c r="F84" s="98">
        <v>87</v>
      </c>
      <c r="G84" s="98">
        <v>87</v>
      </c>
      <c r="H84" s="98">
        <v>349</v>
      </c>
      <c r="I84" s="99">
        <v>16.24</v>
      </c>
      <c r="J84" s="99">
        <f aca="true" t="shared" si="1" ref="J84:J89">+H84*I84</f>
        <v>5667.759999999999</v>
      </c>
      <c r="K84" s="99">
        <f>SUM(J84:J89)</f>
        <v>378160.16000000003</v>
      </c>
      <c r="L84" s="19"/>
      <c r="M84" s="19"/>
      <c r="N84" s="24"/>
      <c r="O84" s="19"/>
      <c r="T84" s="25"/>
      <c r="W84" s="26"/>
    </row>
    <row r="85" spans="1:23" ht="18">
      <c r="A85" s="19"/>
      <c r="B85" s="20" t="s">
        <v>126</v>
      </c>
      <c r="C85" s="21" t="s">
        <v>40</v>
      </c>
      <c r="D85" s="98">
        <v>74</v>
      </c>
      <c r="E85" s="98">
        <v>73</v>
      </c>
      <c r="F85" s="98">
        <v>73</v>
      </c>
      <c r="G85" s="98">
        <v>73</v>
      </c>
      <c r="H85" s="98">
        <v>293</v>
      </c>
      <c r="I85" s="99">
        <v>173.4</v>
      </c>
      <c r="J85" s="99">
        <f t="shared" si="1"/>
        <v>50806.200000000004</v>
      </c>
      <c r="K85" s="99"/>
      <c r="L85" s="19"/>
      <c r="M85" s="19"/>
      <c r="N85" s="24"/>
      <c r="O85" s="19"/>
      <c r="T85" s="25" t="s">
        <v>127</v>
      </c>
      <c r="W85" s="26"/>
    </row>
    <row r="86" spans="1:23" ht="18">
      <c r="A86" s="19"/>
      <c r="B86" s="20" t="s">
        <v>128</v>
      </c>
      <c r="C86" s="21" t="s">
        <v>40</v>
      </c>
      <c r="D86" s="98">
        <v>311</v>
      </c>
      <c r="E86" s="98">
        <v>311</v>
      </c>
      <c r="F86" s="98">
        <v>311</v>
      </c>
      <c r="G86" s="98">
        <v>311</v>
      </c>
      <c r="H86" s="98">
        <v>1244</v>
      </c>
      <c r="I86" s="99">
        <v>150.8</v>
      </c>
      <c r="J86" s="99">
        <f t="shared" si="1"/>
        <v>187595.2</v>
      </c>
      <c r="K86" s="99"/>
      <c r="L86" s="19"/>
      <c r="M86" s="19"/>
      <c r="N86" s="24"/>
      <c r="O86" s="19"/>
      <c r="T86" s="25"/>
      <c r="W86" s="26"/>
    </row>
    <row r="87" spans="1:23" ht="18">
      <c r="A87" s="19"/>
      <c r="B87" s="20" t="s">
        <v>129</v>
      </c>
      <c r="C87" s="21" t="s">
        <v>40</v>
      </c>
      <c r="D87" s="98">
        <v>28</v>
      </c>
      <c r="E87" s="98">
        <v>28</v>
      </c>
      <c r="F87" s="98">
        <v>28</v>
      </c>
      <c r="G87" s="98">
        <v>28</v>
      </c>
      <c r="H87" s="98">
        <v>112</v>
      </c>
      <c r="I87" s="99">
        <v>173.4</v>
      </c>
      <c r="J87" s="99">
        <f t="shared" si="1"/>
        <v>19420.8</v>
      </c>
      <c r="K87" s="99"/>
      <c r="L87" s="19"/>
      <c r="M87" s="19"/>
      <c r="N87" s="24"/>
      <c r="O87" s="19"/>
      <c r="T87" s="25"/>
      <c r="W87" s="26"/>
    </row>
    <row r="88" spans="1:23" ht="18">
      <c r="A88" s="19"/>
      <c r="B88" s="20" t="s">
        <v>130</v>
      </c>
      <c r="C88" s="21" t="s">
        <v>40</v>
      </c>
      <c r="D88" s="98">
        <v>45</v>
      </c>
      <c r="E88" s="98">
        <v>44</v>
      </c>
      <c r="F88" s="98">
        <v>44</v>
      </c>
      <c r="G88" s="98">
        <v>44</v>
      </c>
      <c r="H88" s="98">
        <v>177</v>
      </c>
      <c r="I88" s="99">
        <v>400</v>
      </c>
      <c r="J88" s="99">
        <f t="shared" si="1"/>
        <v>70800</v>
      </c>
      <c r="K88" s="99"/>
      <c r="L88" s="19"/>
      <c r="M88" s="19"/>
      <c r="N88" s="24"/>
      <c r="O88" s="19"/>
      <c r="T88" s="25"/>
      <c r="W88" s="26"/>
    </row>
    <row r="89" spans="1:23" ht="18">
      <c r="A89" s="19"/>
      <c r="B89" s="20" t="s">
        <v>131</v>
      </c>
      <c r="C89" s="21" t="s">
        <v>40</v>
      </c>
      <c r="D89" s="98">
        <v>64</v>
      </c>
      <c r="E89" s="98">
        <v>63</v>
      </c>
      <c r="F89" s="98">
        <v>63</v>
      </c>
      <c r="G89" s="98">
        <v>63</v>
      </c>
      <c r="H89" s="98">
        <v>253</v>
      </c>
      <c r="I89" s="99">
        <v>173.4</v>
      </c>
      <c r="J89" s="99">
        <f t="shared" si="1"/>
        <v>43870.200000000004</v>
      </c>
      <c r="K89" s="99"/>
      <c r="L89" s="19"/>
      <c r="M89" s="19"/>
      <c r="N89" s="24"/>
      <c r="O89" s="19"/>
      <c r="T89" s="25"/>
      <c r="W89" s="26"/>
    </row>
    <row r="90" spans="1:23" ht="18">
      <c r="A90" s="19"/>
      <c r="B90" s="20"/>
      <c r="C90" s="21"/>
      <c r="D90" s="98"/>
      <c r="E90" s="98"/>
      <c r="F90" s="98"/>
      <c r="G90" s="98"/>
      <c r="H90" s="98"/>
      <c r="I90" s="99"/>
      <c r="J90" s="99"/>
      <c r="K90" s="99"/>
      <c r="L90" s="19"/>
      <c r="M90" s="19"/>
      <c r="N90" s="24"/>
      <c r="O90" s="19"/>
      <c r="T90" s="25"/>
      <c r="W90" s="26"/>
    </row>
    <row r="91" spans="1:23" s="97" customFormat="1" ht="18">
      <c r="A91" s="102" t="s">
        <v>132</v>
      </c>
      <c r="B91" s="20" t="s">
        <v>133</v>
      </c>
      <c r="C91" s="21" t="s">
        <v>134</v>
      </c>
      <c r="D91" s="98">
        <v>2546</v>
      </c>
      <c r="E91" s="98">
        <v>2546</v>
      </c>
      <c r="F91" s="98">
        <v>2546</v>
      </c>
      <c r="G91" s="98">
        <v>2546</v>
      </c>
      <c r="H91" s="98">
        <v>10184</v>
      </c>
      <c r="I91" s="99">
        <v>160</v>
      </c>
      <c r="J91" s="99">
        <f>+H91*I91</f>
        <v>1629440</v>
      </c>
      <c r="K91" s="99">
        <f>SUM(J91:J93)</f>
        <v>4844943.42</v>
      </c>
      <c r="L91" s="27" t="s">
        <v>41</v>
      </c>
      <c r="M91" s="19" t="s">
        <v>26</v>
      </c>
      <c r="N91" s="24"/>
      <c r="O91" s="19"/>
      <c r="T91" s="25"/>
      <c r="W91" s="26"/>
    </row>
    <row r="92" spans="1:23" ht="18">
      <c r="A92" s="19"/>
      <c r="B92" s="20" t="s">
        <v>135</v>
      </c>
      <c r="C92" s="21"/>
      <c r="D92" s="98">
        <v>3</v>
      </c>
      <c r="E92" s="98">
        <v>3</v>
      </c>
      <c r="F92" s="98">
        <v>3</v>
      </c>
      <c r="G92" s="98">
        <v>3</v>
      </c>
      <c r="H92" s="98">
        <v>12</v>
      </c>
      <c r="I92" s="99">
        <v>25966.184999999998</v>
      </c>
      <c r="J92" s="99">
        <f>+H92*I92</f>
        <v>311594.22</v>
      </c>
      <c r="K92" s="99"/>
      <c r="L92" s="27"/>
      <c r="M92" s="19"/>
      <c r="N92" s="24"/>
      <c r="O92" s="19"/>
      <c r="T92" s="25" t="s">
        <v>136</v>
      </c>
      <c r="W92" s="26"/>
    </row>
    <row r="93" spans="1:23" ht="18">
      <c r="A93" s="32"/>
      <c r="B93" s="20" t="s">
        <v>137</v>
      </c>
      <c r="C93" s="21" t="s">
        <v>40</v>
      </c>
      <c r="D93" s="98">
        <v>1061</v>
      </c>
      <c r="E93" s="98">
        <v>1061</v>
      </c>
      <c r="F93" s="98">
        <v>1061</v>
      </c>
      <c r="G93" s="98">
        <v>1060</v>
      </c>
      <c r="H93" s="98">
        <v>4243</v>
      </c>
      <c r="I93" s="99">
        <v>684.4</v>
      </c>
      <c r="J93" s="99">
        <f>+H93*I93</f>
        <v>2903909.1999999997</v>
      </c>
      <c r="K93" s="99"/>
      <c r="L93" s="34"/>
      <c r="M93" s="32"/>
      <c r="N93" s="35"/>
      <c r="O93" s="32"/>
      <c r="T93" s="25"/>
      <c r="W93" s="26"/>
    </row>
    <row r="94" spans="2:12" ht="18">
      <c r="B94" s="20"/>
      <c r="C94" s="21"/>
      <c r="D94" s="98"/>
      <c r="E94" s="98"/>
      <c r="F94" s="98"/>
      <c r="G94" s="98"/>
      <c r="H94" s="98"/>
      <c r="I94" s="99"/>
      <c r="J94" s="99"/>
      <c r="K94" s="99"/>
      <c r="L94" s="100"/>
    </row>
    <row r="95" spans="1:23" s="97" customFormat="1" ht="18">
      <c r="A95" s="102" t="s">
        <v>138</v>
      </c>
      <c r="B95" s="20" t="s">
        <v>139</v>
      </c>
      <c r="C95" s="21" t="s">
        <v>40</v>
      </c>
      <c r="D95" s="98">
        <v>121</v>
      </c>
      <c r="E95" s="98">
        <v>121</v>
      </c>
      <c r="F95" s="98">
        <v>121</v>
      </c>
      <c r="G95" s="98">
        <v>121</v>
      </c>
      <c r="H95" s="98">
        <v>484</v>
      </c>
      <c r="I95" s="99">
        <v>31</v>
      </c>
      <c r="J95" s="99">
        <f aca="true" t="shared" si="2" ref="J95:J105">+H95*I95</f>
        <v>15004</v>
      </c>
      <c r="K95" s="99">
        <f>+SUM(J95:J112)</f>
        <v>1450316.78</v>
      </c>
      <c r="L95" s="27" t="s">
        <v>25</v>
      </c>
      <c r="M95" s="19" t="s">
        <v>26</v>
      </c>
      <c r="N95" s="24"/>
      <c r="O95" s="19"/>
      <c r="T95" s="25"/>
      <c r="W95" s="26"/>
    </row>
    <row r="96" spans="1:23" ht="18">
      <c r="A96" s="19"/>
      <c r="B96" s="20" t="s">
        <v>140</v>
      </c>
      <c r="C96" s="21" t="s">
        <v>40</v>
      </c>
      <c r="D96" s="98">
        <v>69</v>
      </c>
      <c r="E96" s="98">
        <v>68</v>
      </c>
      <c r="F96" s="98">
        <v>68</v>
      </c>
      <c r="G96" s="98">
        <v>68</v>
      </c>
      <c r="H96" s="98">
        <v>273</v>
      </c>
      <c r="I96" s="99">
        <v>314</v>
      </c>
      <c r="J96" s="99">
        <f t="shared" si="2"/>
        <v>85722</v>
      </c>
      <c r="K96" s="99"/>
      <c r="L96" s="36"/>
      <c r="M96"/>
      <c r="N96"/>
      <c r="O96"/>
      <c r="T96" s="25"/>
      <c r="W96" s="26"/>
    </row>
    <row r="97" spans="1:23" ht="18">
      <c r="A97" s="19"/>
      <c r="B97" s="20" t="s">
        <v>141</v>
      </c>
      <c r="C97" s="21" t="s">
        <v>72</v>
      </c>
      <c r="D97" s="98">
        <v>364</v>
      </c>
      <c r="E97" s="98">
        <v>364</v>
      </c>
      <c r="F97" s="98">
        <v>364</v>
      </c>
      <c r="G97" s="98">
        <v>364</v>
      </c>
      <c r="H97" s="98">
        <v>1456</v>
      </c>
      <c r="I97" s="99">
        <v>86</v>
      </c>
      <c r="J97" s="99">
        <f t="shared" si="2"/>
        <v>125216</v>
      </c>
      <c r="K97" s="99"/>
      <c r="L97" s="19"/>
      <c r="M97" s="19"/>
      <c r="N97" s="24"/>
      <c r="O97" s="19"/>
      <c r="T97" s="25"/>
      <c r="W97" s="26"/>
    </row>
    <row r="98" spans="1:23" ht="18">
      <c r="A98" s="19"/>
      <c r="B98" s="20" t="s">
        <v>142</v>
      </c>
      <c r="C98" s="21" t="s">
        <v>143</v>
      </c>
      <c r="D98" s="98">
        <v>264</v>
      </c>
      <c r="E98" s="98">
        <v>264</v>
      </c>
      <c r="F98" s="98">
        <v>264</v>
      </c>
      <c r="G98" s="98">
        <v>264</v>
      </c>
      <c r="H98" s="98">
        <v>1056</v>
      </c>
      <c r="I98" s="99">
        <v>68</v>
      </c>
      <c r="J98" s="99">
        <f t="shared" si="2"/>
        <v>71808</v>
      </c>
      <c r="K98" s="99"/>
      <c r="L98" s="19"/>
      <c r="M98" s="19"/>
      <c r="N98" s="24"/>
      <c r="O98" s="19"/>
      <c r="T98" s="25"/>
      <c r="W98" s="26"/>
    </row>
    <row r="99" spans="1:20" ht="18">
      <c r="A99" s="19"/>
      <c r="B99" s="20" t="s">
        <v>144</v>
      </c>
      <c r="C99" s="21" t="s">
        <v>40</v>
      </c>
      <c r="D99" s="98">
        <v>37</v>
      </c>
      <c r="E99" s="98">
        <v>37</v>
      </c>
      <c r="F99" s="98">
        <v>37</v>
      </c>
      <c r="G99" s="98">
        <v>36</v>
      </c>
      <c r="H99" s="98">
        <v>147</v>
      </c>
      <c r="I99" s="99">
        <v>200</v>
      </c>
      <c r="J99" s="99">
        <f t="shared" si="2"/>
        <v>29400</v>
      </c>
      <c r="K99" s="99"/>
      <c r="L99" s="19"/>
      <c r="M99" s="19"/>
      <c r="N99" s="24"/>
      <c r="O99" s="19"/>
      <c r="T99" s="25" t="s">
        <v>145</v>
      </c>
    </row>
    <row r="100" spans="1:20" ht="18">
      <c r="A100" s="19"/>
      <c r="B100" s="20" t="s">
        <v>146</v>
      </c>
      <c r="C100" s="21" t="s">
        <v>40</v>
      </c>
      <c r="D100" s="98">
        <v>107</v>
      </c>
      <c r="E100" s="98">
        <v>107</v>
      </c>
      <c r="F100" s="98">
        <v>107</v>
      </c>
      <c r="G100" s="98">
        <v>106</v>
      </c>
      <c r="H100" s="98">
        <v>427</v>
      </c>
      <c r="I100" s="99">
        <v>150.5</v>
      </c>
      <c r="J100" s="99">
        <f t="shared" si="2"/>
        <v>64263.5</v>
      </c>
      <c r="K100" s="99"/>
      <c r="L100" s="19"/>
      <c r="M100" s="19"/>
      <c r="N100" s="24"/>
      <c r="O100" s="19"/>
      <c r="T100" s="25" t="s">
        <v>147</v>
      </c>
    </row>
    <row r="101" spans="1:20" ht="18">
      <c r="A101" s="19"/>
      <c r="B101" s="20" t="s">
        <v>148</v>
      </c>
      <c r="C101" s="21" t="s">
        <v>40</v>
      </c>
      <c r="D101" s="98">
        <v>185</v>
      </c>
      <c r="E101" s="98">
        <v>185</v>
      </c>
      <c r="F101" s="98">
        <v>185</v>
      </c>
      <c r="G101" s="98">
        <v>185</v>
      </c>
      <c r="H101" s="98">
        <v>7400</v>
      </c>
      <c r="I101" s="99">
        <v>30</v>
      </c>
      <c r="J101" s="99">
        <f t="shared" si="2"/>
        <v>222000</v>
      </c>
      <c r="K101" s="99"/>
      <c r="L101" s="19"/>
      <c r="M101" s="19"/>
      <c r="N101" s="24"/>
      <c r="O101" s="19"/>
      <c r="T101" s="25" t="s">
        <v>149</v>
      </c>
    </row>
    <row r="102" spans="1:20" ht="18">
      <c r="A102" s="19"/>
      <c r="B102" s="20" t="s">
        <v>150</v>
      </c>
      <c r="C102" s="21" t="s">
        <v>40</v>
      </c>
      <c r="D102" s="98">
        <v>42</v>
      </c>
      <c r="E102" s="98">
        <v>42</v>
      </c>
      <c r="F102" s="98">
        <v>42</v>
      </c>
      <c r="G102" s="98">
        <v>42</v>
      </c>
      <c r="H102" s="98">
        <v>168</v>
      </c>
      <c r="I102" s="99">
        <v>228.52</v>
      </c>
      <c r="J102" s="99">
        <f t="shared" si="2"/>
        <v>38391.36</v>
      </c>
      <c r="K102" s="99"/>
      <c r="L102" s="19"/>
      <c r="M102" s="19"/>
      <c r="N102" s="24"/>
      <c r="O102" s="19"/>
      <c r="T102" s="25" t="s">
        <v>151</v>
      </c>
    </row>
    <row r="103" spans="1:20" ht="18">
      <c r="A103" s="19"/>
      <c r="B103" s="20" t="s">
        <v>152</v>
      </c>
      <c r="C103" s="21" t="s">
        <v>153</v>
      </c>
      <c r="D103" s="98">
        <v>201</v>
      </c>
      <c r="E103" s="98">
        <v>201</v>
      </c>
      <c r="F103" s="98">
        <v>201</v>
      </c>
      <c r="G103" s="98">
        <v>201</v>
      </c>
      <c r="H103" s="98">
        <v>804</v>
      </c>
      <c r="I103" s="99">
        <v>44</v>
      </c>
      <c r="J103" s="99">
        <f t="shared" si="2"/>
        <v>35376</v>
      </c>
      <c r="K103" s="99"/>
      <c r="L103" s="19"/>
      <c r="M103" s="19"/>
      <c r="N103" s="24"/>
      <c r="O103" s="19"/>
      <c r="T103" s="25" t="s">
        <v>154</v>
      </c>
    </row>
    <row r="104" spans="1:20" ht="18">
      <c r="A104" s="19"/>
      <c r="B104" s="20" t="s">
        <v>155</v>
      </c>
      <c r="C104" s="21" t="s">
        <v>156</v>
      </c>
      <c r="D104" s="98">
        <v>157</v>
      </c>
      <c r="E104" s="98">
        <v>157</v>
      </c>
      <c r="F104" s="98">
        <v>156</v>
      </c>
      <c r="G104" s="98">
        <v>156</v>
      </c>
      <c r="H104" s="98">
        <v>626</v>
      </c>
      <c r="I104" s="99">
        <v>139</v>
      </c>
      <c r="J104" s="99">
        <f t="shared" si="2"/>
        <v>87014</v>
      </c>
      <c r="K104" s="99"/>
      <c r="L104" s="19"/>
      <c r="M104" s="19"/>
      <c r="N104" s="24"/>
      <c r="O104" s="19"/>
      <c r="T104" s="25"/>
    </row>
    <row r="105" spans="1:15" ht="18">
      <c r="A105" s="19"/>
      <c r="B105" s="20" t="s">
        <v>157</v>
      </c>
      <c r="C105" s="21" t="s">
        <v>40</v>
      </c>
      <c r="D105" s="98">
        <v>129</v>
      </c>
      <c r="E105" s="98">
        <v>128</v>
      </c>
      <c r="F105" s="98">
        <v>128</v>
      </c>
      <c r="G105" s="98">
        <v>128</v>
      </c>
      <c r="H105" s="98">
        <v>513</v>
      </c>
      <c r="I105" s="99">
        <v>400.84</v>
      </c>
      <c r="J105" s="99">
        <f t="shared" si="2"/>
        <v>205630.91999999998</v>
      </c>
      <c r="K105" s="99"/>
      <c r="L105" s="19"/>
      <c r="M105" s="19"/>
      <c r="N105" s="24"/>
      <c r="O105" s="19"/>
    </row>
    <row r="106" spans="1:23" ht="18">
      <c r="A106" s="19"/>
      <c r="B106" s="20" t="s">
        <v>158</v>
      </c>
      <c r="C106" s="21" t="s">
        <v>40</v>
      </c>
      <c r="D106" s="98">
        <v>229</v>
      </c>
      <c r="E106" s="98">
        <v>229</v>
      </c>
      <c r="F106" s="98">
        <v>228</v>
      </c>
      <c r="G106" s="98">
        <v>228</v>
      </c>
      <c r="H106" s="98">
        <v>914</v>
      </c>
      <c r="I106" s="99">
        <v>90</v>
      </c>
      <c r="J106" s="99">
        <f>+'PACC - SNCC.F.053 (4)'!$H106*'PACC - SNCC.F.053 (4)'!$I106</f>
        <v>82260</v>
      </c>
      <c r="K106" s="99"/>
      <c r="L106" s="19"/>
      <c r="M106" s="19"/>
      <c r="N106" s="24"/>
      <c r="O106" s="19"/>
      <c r="T106" s="25"/>
      <c r="W106" s="26"/>
    </row>
    <row r="107" spans="1:20" ht="18">
      <c r="A107" s="19"/>
      <c r="B107" s="20" t="s">
        <v>159</v>
      </c>
      <c r="C107" s="21" t="s">
        <v>156</v>
      </c>
      <c r="D107" s="98">
        <v>152</v>
      </c>
      <c r="E107" s="98">
        <v>152</v>
      </c>
      <c r="F107" s="98">
        <v>152</v>
      </c>
      <c r="G107" s="98">
        <v>151</v>
      </c>
      <c r="H107" s="98">
        <v>607</v>
      </c>
      <c r="I107" s="99">
        <v>139</v>
      </c>
      <c r="J107" s="99">
        <f aca="true" t="shared" si="3" ref="J107:J112">+H107*I107</f>
        <v>84373</v>
      </c>
      <c r="K107" s="99"/>
      <c r="L107" s="19"/>
      <c r="M107" s="19"/>
      <c r="N107" s="24"/>
      <c r="O107" s="19"/>
      <c r="T107" s="25" t="s">
        <v>160</v>
      </c>
    </row>
    <row r="108" spans="1:23" ht="18">
      <c r="A108" s="19"/>
      <c r="B108" s="20" t="s">
        <v>161</v>
      </c>
      <c r="C108" s="21" t="s">
        <v>40</v>
      </c>
      <c r="D108" s="98">
        <v>95</v>
      </c>
      <c r="E108" s="98">
        <v>95</v>
      </c>
      <c r="F108" s="98">
        <v>95</v>
      </c>
      <c r="G108" s="98">
        <v>95</v>
      </c>
      <c r="H108" s="98">
        <v>380</v>
      </c>
      <c r="I108" s="99">
        <v>20</v>
      </c>
      <c r="J108" s="99">
        <f t="shared" si="3"/>
        <v>7600</v>
      </c>
      <c r="K108" s="99"/>
      <c r="L108" s="19"/>
      <c r="M108" s="19"/>
      <c r="N108" s="24"/>
      <c r="O108" s="19"/>
      <c r="T108" s="25"/>
      <c r="W108" s="26"/>
    </row>
    <row r="109" spans="1:23" ht="18">
      <c r="A109" s="19"/>
      <c r="B109" s="20" t="s">
        <v>765</v>
      </c>
      <c r="C109" s="21" t="s">
        <v>76</v>
      </c>
      <c r="D109" s="98">
        <v>55</v>
      </c>
      <c r="E109" s="98">
        <v>54</v>
      </c>
      <c r="F109" s="98">
        <v>54</v>
      </c>
      <c r="G109" s="98">
        <v>54</v>
      </c>
      <c r="H109" s="98">
        <v>217</v>
      </c>
      <c r="I109" s="99">
        <v>102</v>
      </c>
      <c r="J109" s="99">
        <f t="shared" si="3"/>
        <v>22134</v>
      </c>
      <c r="K109" s="99"/>
      <c r="L109" s="19"/>
      <c r="M109" s="19"/>
      <c r="N109" s="24"/>
      <c r="O109" s="19"/>
      <c r="T109" s="25" t="s">
        <v>162</v>
      </c>
      <c r="W109" s="26"/>
    </row>
    <row r="110" spans="1:23" ht="18">
      <c r="A110" s="19"/>
      <c r="B110" s="20" t="s">
        <v>764</v>
      </c>
      <c r="C110" s="21" t="s">
        <v>76</v>
      </c>
      <c r="D110" s="98">
        <v>55</v>
      </c>
      <c r="E110" s="98">
        <v>55</v>
      </c>
      <c r="F110" s="98">
        <v>55</v>
      </c>
      <c r="G110" s="98">
        <v>55</v>
      </c>
      <c r="H110" s="98">
        <v>220</v>
      </c>
      <c r="I110" s="99">
        <v>375</v>
      </c>
      <c r="J110" s="99">
        <f t="shared" si="3"/>
        <v>82500</v>
      </c>
      <c r="K110" s="99"/>
      <c r="L110" s="19"/>
      <c r="M110" s="19"/>
      <c r="N110" s="24"/>
      <c r="O110" s="19"/>
      <c r="T110" s="25" t="s">
        <v>163</v>
      </c>
      <c r="W110" s="26"/>
    </row>
    <row r="111" spans="1:23" ht="18">
      <c r="A111" s="19"/>
      <c r="B111" s="20" t="s">
        <v>763</v>
      </c>
      <c r="C111" s="21" t="s">
        <v>164</v>
      </c>
      <c r="D111" s="98">
        <v>56</v>
      </c>
      <c r="E111" s="98">
        <v>56</v>
      </c>
      <c r="F111" s="98">
        <v>56</v>
      </c>
      <c r="G111" s="98">
        <v>56</v>
      </c>
      <c r="H111" s="98">
        <v>224</v>
      </c>
      <c r="I111" s="99">
        <v>642</v>
      </c>
      <c r="J111" s="99">
        <f t="shared" si="3"/>
        <v>143808</v>
      </c>
      <c r="K111" s="99"/>
      <c r="L111" s="19"/>
      <c r="M111" s="19"/>
      <c r="N111" s="24"/>
      <c r="O111" s="19"/>
      <c r="T111" s="25" t="s">
        <v>165</v>
      </c>
      <c r="W111" s="26"/>
    </row>
    <row r="112" spans="1:20" ht="18">
      <c r="A112"/>
      <c r="B112" s="20" t="s">
        <v>166</v>
      </c>
      <c r="C112" s="21" t="s">
        <v>167</v>
      </c>
      <c r="D112" s="98">
        <v>139</v>
      </c>
      <c r="E112" s="98">
        <v>139</v>
      </c>
      <c r="F112" s="98">
        <v>139</v>
      </c>
      <c r="G112" s="98">
        <v>139</v>
      </c>
      <c r="H112" s="98">
        <v>556</v>
      </c>
      <c r="I112" s="99">
        <v>86</v>
      </c>
      <c r="J112" s="99">
        <f t="shared" si="3"/>
        <v>47816</v>
      </c>
      <c r="K112" s="99"/>
      <c r="L112"/>
      <c r="M112"/>
      <c r="N112"/>
      <c r="O112"/>
      <c r="T112" s="25"/>
    </row>
    <row r="113" spans="1:20" ht="18">
      <c r="A113" s="19"/>
      <c r="B113" s="20"/>
      <c r="C113" s="21"/>
      <c r="D113" s="98"/>
      <c r="E113" s="98"/>
      <c r="F113" s="98"/>
      <c r="G113" s="98"/>
      <c r="H113" s="98"/>
      <c r="I113" s="99"/>
      <c r="J113" s="99"/>
      <c r="K113" s="99"/>
      <c r="L113" s="19"/>
      <c r="M113" s="19"/>
      <c r="N113" s="24"/>
      <c r="O113" s="19"/>
      <c r="T113" s="25"/>
    </row>
    <row r="114" spans="1:23" s="97" customFormat="1" ht="18">
      <c r="A114" s="102" t="s">
        <v>168</v>
      </c>
      <c r="B114" s="20" t="s">
        <v>169</v>
      </c>
      <c r="C114" s="21" t="s">
        <v>170</v>
      </c>
      <c r="D114" s="98">
        <v>100</v>
      </c>
      <c r="E114" s="98">
        <v>100</v>
      </c>
      <c r="F114" s="98">
        <v>100</v>
      </c>
      <c r="G114" s="98">
        <v>100</v>
      </c>
      <c r="H114" s="98">
        <v>400</v>
      </c>
      <c r="I114" s="99">
        <v>275</v>
      </c>
      <c r="J114" s="99">
        <f>+H114*I114</f>
        <v>110000</v>
      </c>
      <c r="K114" s="99">
        <f>SUM(J114:J122)</f>
        <v>18633940</v>
      </c>
      <c r="L114" s="27" t="s">
        <v>41</v>
      </c>
      <c r="M114" s="19" t="s">
        <v>26</v>
      </c>
      <c r="N114" s="24"/>
      <c r="O114" s="19"/>
      <c r="T114" s="25"/>
      <c r="W114" s="26"/>
    </row>
    <row r="115" spans="1:23" ht="18">
      <c r="A115" s="19"/>
      <c r="B115" s="20" t="s">
        <v>171</v>
      </c>
      <c r="C115" s="21" t="s">
        <v>40</v>
      </c>
      <c r="D115" s="98">
        <v>50</v>
      </c>
      <c r="E115" s="98">
        <v>50</v>
      </c>
      <c r="F115" s="98">
        <v>50</v>
      </c>
      <c r="G115" s="98">
        <v>50</v>
      </c>
      <c r="H115" s="98">
        <v>200</v>
      </c>
      <c r="I115" s="99">
        <v>5000</v>
      </c>
      <c r="J115" s="99">
        <f>+H115*I115</f>
        <v>1000000</v>
      </c>
      <c r="K115" s="99"/>
      <c r="L115" s="27"/>
      <c r="M115" s="19"/>
      <c r="N115" s="24"/>
      <c r="O115" s="19"/>
      <c r="T115" s="25"/>
      <c r="W115" s="26"/>
    </row>
    <row r="116" spans="1:23" ht="18">
      <c r="A116" s="19"/>
      <c r="B116" s="20" t="s">
        <v>757</v>
      </c>
      <c r="C116" s="21" t="s">
        <v>40</v>
      </c>
      <c r="D116" s="98">
        <v>2</v>
      </c>
      <c r="E116" s="98">
        <v>1</v>
      </c>
      <c r="F116" s="98">
        <v>1</v>
      </c>
      <c r="G116" s="98">
        <v>1</v>
      </c>
      <c r="H116" s="98">
        <v>5</v>
      </c>
      <c r="I116" s="99">
        <v>4186</v>
      </c>
      <c r="J116" s="99">
        <f>+H116*I116</f>
        <v>20930</v>
      </c>
      <c r="K116" s="99"/>
      <c r="L116" s="27"/>
      <c r="M116" s="19"/>
      <c r="N116" s="24"/>
      <c r="O116" s="19"/>
      <c r="T116" s="25"/>
      <c r="W116" s="26"/>
    </row>
    <row r="117" spans="1:23" ht="18">
      <c r="A117" s="19"/>
      <c r="B117" s="20" t="s">
        <v>172</v>
      </c>
      <c r="C117" s="21" t="s">
        <v>40</v>
      </c>
      <c r="D117" s="98">
        <v>25</v>
      </c>
      <c r="E117" s="98">
        <v>25</v>
      </c>
      <c r="F117" s="98">
        <v>25</v>
      </c>
      <c r="G117" s="98">
        <v>25</v>
      </c>
      <c r="H117" s="98">
        <v>100</v>
      </c>
      <c r="I117" s="99">
        <v>5602.8</v>
      </c>
      <c r="J117" s="99">
        <f>+H117*I117</f>
        <v>560280</v>
      </c>
      <c r="K117" s="99"/>
      <c r="L117" s="27"/>
      <c r="M117" s="19"/>
      <c r="N117" s="24"/>
      <c r="O117" s="19"/>
      <c r="T117" s="25"/>
      <c r="W117" s="26"/>
    </row>
    <row r="118" spans="1:23" ht="18">
      <c r="A118" s="19"/>
      <c r="B118" s="20" t="s">
        <v>173</v>
      </c>
      <c r="C118" s="21" t="s">
        <v>40</v>
      </c>
      <c r="D118" s="98">
        <v>250</v>
      </c>
      <c r="E118" s="98">
        <v>250</v>
      </c>
      <c r="F118" s="98">
        <v>250</v>
      </c>
      <c r="G118" s="98">
        <v>250</v>
      </c>
      <c r="H118" s="98">
        <v>1000</v>
      </c>
      <c r="I118" s="99">
        <v>181</v>
      </c>
      <c r="J118" s="99">
        <f>+'PACC - SNCC.F.053 (4)'!$H118*'PACC - SNCC.F.053 (4)'!$I118</f>
        <v>181000</v>
      </c>
      <c r="K118" s="99"/>
      <c r="L118" s="27"/>
      <c r="M118" s="19"/>
      <c r="N118" s="24"/>
      <c r="O118" s="19"/>
      <c r="T118" s="25"/>
      <c r="W118" s="26"/>
    </row>
    <row r="119" spans="1:23" ht="18">
      <c r="A119" s="19"/>
      <c r="B119" s="20" t="s">
        <v>174</v>
      </c>
      <c r="C119" s="21" t="s">
        <v>40</v>
      </c>
      <c r="D119" s="98">
        <v>250</v>
      </c>
      <c r="E119" s="98">
        <v>250</v>
      </c>
      <c r="F119" s="98">
        <v>250</v>
      </c>
      <c r="G119" s="98">
        <v>250</v>
      </c>
      <c r="H119" s="98">
        <v>1000</v>
      </c>
      <c r="I119" s="99">
        <v>483</v>
      </c>
      <c r="J119" s="99">
        <f>+'PACC - SNCC.F.053 (4)'!$H119*'PACC - SNCC.F.053 (4)'!$I119</f>
        <v>483000</v>
      </c>
      <c r="K119" s="99"/>
      <c r="L119" s="27"/>
      <c r="M119" s="19"/>
      <c r="N119" s="24"/>
      <c r="O119" s="19"/>
      <c r="T119" s="25"/>
      <c r="W119" s="26"/>
    </row>
    <row r="120" spans="1:23" ht="18">
      <c r="A120" s="19"/>
      <c r="B120" s="20" t="s">
        <v>175</v>
      </c>
      <c r="C120" s="21" t="s">
        <v>40</v>
      </c>
      <c r="D120" s="98">
        <v>151</v>
      </c>
      <c r="E120" s="98">
        <v>151</v>
      </c>
      <c r="F120" s="98">
        <v>150</v>
      </c>
      <c r="G120" s="98">
        <v>150</v>
      </c>
      <c r="H120" s="98">
        <v>602</v>
      </c>
      <c r="I120" s="99">
        <v>365</v>
      </c>
      <c r="J120" s="99">
        <f>+'PACC - SNCC.F.053 (4)'!$H120*'PACC - SNCC.F.053 (4)'!$I120</f>
        <v>219730</v>
      </c>
      <c r="K120" s="99"/>
      <c r="L120" s="27"/>
      <c r="M120" s="19"/>
      <c r="N120" s="24"/>
      <c r="O120" s="19"/>
      <c r="T120" s="25"/>
      <c r="W120" s="26"/>
    </row>
    <row r="121" spans="1:23" ht="18">
      <c r="A121" s="19"/>
      <c r="B121" s="20" t="s">
        <v>176</v>
      </c>
      <c r="C121" s="21" t="s">
        <v>40</v>
      </c>
      <c r="D121" s="98">
        <v>200</v>
      </c>
      <c r="E121" s="98">
        <v>200</v>
      </c>
      <c r="F121" s="98">
        <v>200</v>
      </c>
      <c r="G121" s="98">
        <v>200</v>
      </c>
      <c r="H121" s="98">
        <v>800</v>
      </c>
      <c r="I121" s="99">
        <v>20000</v>
      </c>
      <c r="J121" s="99">
        <f>+H121*I121</f>
        <v>16000000</v>
      </c>
      <c r="K121" s="99"/>
      <c r="L121" s="27"/>
      <c r="M121" s="19"/>
      <c r="N121" s="24"/>
      <c r="O121" s="19"/>
      <c r="T121" s="25" t="s">
        <v>177</v>
      </c>
      <c r="W121" s="26"/>
    </row>
    <row r="122" spans="1:20" ht="18">
      <c r="A122" s="19"/>
      <c r="B122" s="20" t="s">
        <v>178</v>
      </c>
      <c r="C122" s="21" t="s">
        <v>40</v>
      </c>
      <c r="D122" s="98">
        <v>125</v>
      </c>
      <c r="E122" s="98">
        <v>125</v>
      </c>
      <c r="F122" s="98">
        <v>125</v>
      </c>
      <c r="G122" s="98">
        <v>125</v>
      </c>
      <c r="H122" s="98">
        <v>500</v>
      </c>
      <c r="I122" s="99">
        <v>118</v>
      </c>
      <c r="J122" s="99">
        <f>+'PACC - SNCC.F.053 (4)'!$H122*'PACC - SNCC.F.053 (4)'!$I122</f>
        <v>59000</v>
      </c>
      <c r="K122" s="99"/>
      <c r="L122" s="27"/>
      <c r="M122" s="19"/>
      <c r="N122" s="24"/>
      <c r="O122" s="19"/>
      <c r="T122" s="25" t="s">
        <v>179</v>
      </c>
    </row>
    <row r="123" spans="1:23" ht="18">
      <c r="A123" s="19"/>
      <c r="B123" s="20"/>
      <c r="C123" s="21"/>
      <c r="D123" s="98"/>
      <c r="E123" s="98"/>
      <c r="F123" s="98"/>
      <c r="G123" s="98"/>
      <c r="H123" s="98"/>
      <c r="I123" s="99"/>
      <c r="J123" s="99"/>
      <c r="K123" s="99"/>
      <c r="L123" s="27"/>
      <c r="M123" s="19"/>
      <c r="N123" s="24"/>
      <c r="O123" s="19"/>
      <c r="T123" s="25"/>
      <c r="W123" s="26"/>
    </row>
    <row r="124" spans="1:23" s="97" customFormat="1" ht="18">
      <c r="A124" s="102" t="s">
        <v>180</v>
      </c>
      <c r="B124" s="20" t="s">
        <v>181</v>
      </c>
      <c r="C124" s="21" t="s">
        <v>40</v>
      </c>
      <c r="D124" s="98">
        <v>1</v>
      </c>
      <c r="E124" s="98">
        <v>1</v>
      </c>
      <c r="F124" s="98">
        <v>0</v>
      </c>
      <c r="G124" s="98">
        <v>0</v>
      </c>
      <c r="H124" s="98">
        <v>2</v>
      </c>
      <c r="I124" s="99">
        <v>1500</v>
      </c>
      <c r="J124" s="99">
        <f aca="true" t="shared" si="4" ref="J124:J130">+H124*I124</f>
        <v>3000</v>
      </c>
      <c r="K124" s="99">
        <f>SUM(J124:J133)</f>
        <v>1188199</v>
      </c>
      <c r="L124" s="27" t="s">
        <v>182</v>
      </c>
      <c r="M124" s="19" t="s">
        <v>26</v>
      </c>
      <c r="N124" s="24"/>
      <c r="O124" s="19"/>
      <c r="T124" s="25"/>
      <c r="W124" s="26"/>
    </row>
    <row r="125" spans="1:23" ht="18">
      <c r="A125" s="19"/>
      <c r="B125" s="20" t="s">
        <v>183</v>
      </c>
      <c r="C125" s="21" t="s">
        <v>40</v>
      </c>
      <c r="D125" s="98">
        <v>25</v>
      </c>
      <c r="E125" s="98">
        <v>25</v>
      </c>
      <c r="F125" s="98">
        <v>25</v>
      </c>
      <c r="G125" s="98">
        <v>25</v>
      </c>
      <c r="H125" s="98">
        <v>100</v>
      </c>
      <c r="I125" s="99">
        <v>133.4</v>
      </c>
      <c r="J125" s="99">
        <f t="shared" si="4"/>
        <v>13340</v>
      </c>
      <c r="K125" s="99"/>
      <c r="L125" s="27"/>
      <c r="M125" s="19"/>
      <c r="N125" s="24"/>
      <c r="O125" s="19"/>
      <c r="T125" s="25"/>
      <c r="W125" s="26"/>
    </row>
    <row r="126" spans="1:23" ht="18">
      <c r="A126" s="19"/>
      <c r="B126" s="20" t="s">
        <v>184</v>
      </c>
      <c r="C126" s="21" t="s">
        <v>40</v>
      </c>
      <c r="D126" s="98">
        <v>10</v>
      </c>
      <c r="E126" s="98">
        <v>10</v>
      </c>
      <c r="F126" s="98">
        <v>9</v>
      </c>
      <c r="G126" s="98">
        <v>9</v>
      </c>
      <c r="H126" s="98">
        <v>38</v>
      </c>
      <c r="I126" s="99">
        <v>3520</v>
      </c>
      <c r="J126" s="99">
        <f t="shared" si="4"/>
        <v>133760</v>
      </c>
      <c r="K126" s="99"/>
      <c r="L126" s="19"/>
      <c r="M126" s="19"/>
      <c r="N126" s="24"/>
      <c r="O126" s="19"/>
      <c r="T126" s="25" t="s">
        <v>185</v>
      </c>
      <c r="W126" s="26"/>
    </row>
    <row r="127" spans="1:15" ht="18">
      <c r="A127" s="19"/>
      <c r="B127" s="20" t="s">
        <v>186</v>
      </c>
      <c r="C127" s="21" t="s">
        <v>40</v>
      </c>
      <c r="D127" s="98">
        <v>114</v>
      </c>
      <c r="E127" s="98">
        <v>114</v>
      </c>
      <c r="F127" s="98">
        <v>114</v>
      </c>
      <c r="G127" s="98">
        <v>113</v>
      </c>
      <c r="H127" s="98">
        <v>455</v>
      </c>
      <c r="I127" s="99">
        <v>960</v>
      </c>
      <c r="J127" s="99">
        <f t="shared" si="4"/>
        <v>436800</v>
      </c>
      <c r="K127" s="99"/>
      <c r="L127" s="19"/>
      <c r="M127" s="19"/>
      <c r="N127" s="24"/>
      <c r="O127" s="19"/>
    </row>
    <row r="128" spans="1:15" ht="18">
      <c r="A128" s="19"/>
      <c r="B128" s="20" t="s">
        <v>187</v>
      </c>
      <c r="C128" s="21" t="s">
        <v>40</v>
      </c>
      <c r="D128" s="98">
        <v>83</v>
      </c>
      <c r="E128" s="98">
        <v>82</v>
      </c>
      <c r="F128" s="98">
        <v>82</v>
      </c>
      <c r="G128" s="98">
        <v>82</v>
      </c>
      <c r="H128" s="98">
        <v>341</v>
      </c>
      <c r="I128" s="99">
        <v>1200</v>
      </c>
      <c r="J128" s="99">
        <f t="shared" si="4"/>
        <v>409200</v>
      </c>
      <c r="K128" s="99"/>
      <c r="L128" s="19"/>
      <c r="M128" s="19"/>
      <c r="N128" s="24"/>
      <c r="O128" s="19"/>
    </row>
    <row r="129" spans="1:20" ht="18">
      <c r="A129" s="19"/>
      <c r="B129" s="20" t="s">
        <v>766</v>
      </c>
      <c r="C129" s="21" t="s">
        <v>40</v>
      </c>
      <c r="D129" s="98">
        <v>100</v>
      </c>
      <c r="E129" s="98">
        <v>99</v>
      </c>
      <c r="F129" s="98">
        <v>99</v>
      </c>
      <c r="G129" s="98">
        <v>99</v>
      </c>
      <c r="H129" s="98">
        <v>397</v>
      </c>
      <c r="I129" s="99">
        <v>65</v>
      </c>
      <c r="J129" s="99">
        <f t="shared" si="4"/>
        <v>25805</v>
      </c>
      <c r="K129" s="99"/>
      <c r="L129" s="19"/>
      <c r="M129" s="19"/>
      <c r="N129" s="24"/>
      <c r="O129" s="19"/>
      <c r="T129" s="25"/>
    </row>
    <row r="130" spans="2:20" s="19" customFormat="1" ht="15.75">
      <c r="B130" s="20" t="s">
        <v>193</v>
      </c>
      <c r="C130" s="21" t="s">
        <v>40</v>
      </c>
      <c r="D130" s="98">
        <v>51</v>
      </c>
      <c r="E130" s="98">
        <v>50</v>
      </c>
      <c r="F130" s="98">
        <v>50</v>
      </c>
      <c r="G130" s="98">
        <v>50</v>
      </c>
      <c r="H130" s="98">
        <v>203</v>
      </c>
      <c r="I130" s="99">
        <v>300</v>
      </c>
      <c r="J130" s="99">
        <f t="shared" si="4"/>
        <v>60900</v>
      </c>
      <c r="K130" s="99"/>
      <c r="N130" s="24"/>
      <c r="T130" s="19" t="s">
        <v>194</v>
      </c>
    </row>
    <row r="131" spans="1:20" ht="18">
      <c r="A131" s="19"/>
      <c r="B131" s="20" t="s">
        <v>195</v>
      </c>
      <c r="C131" s="21" t="s">
        <v>40</v>
      </c>
      <c r="D131" s="98">
        <v>6</v>
      </c>
      <c r="E131" s="98">
        <v>5</v>
      </c>
      <c r="F131" s="98">
        <v>5</v>
      </c>
      <c r="G131" s="98">
        <v>5</v>
      </c>
      <c r="H131" s="98">
        <v>21</v>
      </c>
      <c r="I131" s="99">
        <v>3500</v>
      </c>
      <c r="J131" s="99">
        <f>+'PACC - SNCC.F.053 (4)'!$H131*'PACC - SNCC.F.053 (4)'!$I131</f>
        <v>73500</v>
      </c>
      <c r="K131" s="99"/>
      <c r="L131" s="19"/>
      <c r="M131" s="19"/>
      <c r="N131" s="24"/>
      <c r="O131" s="19"/>
      <c r="T131" s="25" t="s">
        <v>196</v>
      </c>
    </row>
    <row r="132" spans="2:14" s="19" customFormat="1" ht="15.75">
      <c r="B132" s="20" t="s">
        <v>197</v>
      </c>
      <c r="C132" s="21" t="s">
        <v>40</v>
      </c>
      <c r="D132" s="98">
        <v>13</v>
      </c>
      <c r="E132" s="98">
        <v>12</v>
      </c>
      <c r="F132" s="98">
        <v>12</v>
      </c>
      <c r="G132" s="98">
        <v>12</v>
      </c>
      <c r="H132" s="98">
        <v>49</v>
      </c>
      <c r="I132" s="99">
        <v>406</v>
      </c>
      <c r="J132" s="99">
        <f>+H132*I132</f>
        <v>19894</v>
      </c>
      <c r="K132" s="99"/>
      <c r="N132" s="24"/>
    </row>
    <row r="133" spans="2:14" s="19" customFormat="1" ht="15.75">
      <c r="B133" s="20" t="s">
        <v>66</v>
      </c>
      <c r="C133" s="21" t="s">
        <v>40</v>
      </c>
      <c r="D133" s="98">
        <v>50</v>
      </c>
      <c r="E133" s="98">
        <v>50</v>
      </c>
      <c r="F133" s="98">
        <v>50</v>
      </c>
      <c r="G133" s="98">
        <v>50</v>
      </c>
      <c r="H133" s="98">
        <v>200</v>
      </c>
      <c r="I133" s="99">
        <v>15</v>
      </c>
      <c r="J133" s="99">
        <f>800*'PACC - SNCC.F.053 (4)'!$I133</f>
        <v>12000</v>
      </c>
      <c r="K133" s="99"/>
      <c r="N133" s="24"/>
    </row>
    <row r="134" spans="1:23" ht="18">
      <c r="A134" s="19"/>
      <c r="B134" s="20"/>
      <c r="C134" s="21"/>
      <c r="D134" s="98"/>
      <c r="E134" s="98"/>
      <c r="F134" s="98"/>
      <c r="G134" s="98"/>
      <c r="H134" s="98"/>
      <c r="I134" s="99"/>
      <c r="J134" s="99"/>
      <c r="K134" s="99"/>
      <c r="L134" s="19"/>
      <c r="M134" s="19"/>
      <c r="N134" s="24"/>
      <c r="O134" s="19"/>
      <c r="T134" s="25"/>
      <c r="W134" s="26"/>
    </row>
    <row r="135" spans="1:23" s="97" customFormat="1" ht="18">
      <c r="A135" s="102" t="s">
        <v>198</v>
      </c>
      <c r="B135" s="20" t="s">
        <v>199</v>
      </c>
      <c r="C135" s="21" t="s">
        <v>40</v>
      </c>
      <c r="D135" s="98">
        <v>9</v>
      </c>
      <c r="E135" s="98">
        <v>9</v>
      </c>
      <c r="F135" s="98">
        <v>9</v>
      </c>
      <c r="G135" s="98">
        <v>8</v>
      </c>
      <c r="H135" s="98">
        <v>35</v>
      </c>
      <c r="I135" s="99">
        <v>1900</v>
      </c>
      <c r="J135" s="99">
        <f aca="true" t="shared" si="5" ref="J135:J153">+H135*I135</f>
        <v>66500</v>
      </c>
      <c r="K135" s="99">
        <f>SUM(J135:J254)</f>
        <v>12276208.4</v>
      </c>
      <c r="L135" s="27" t="s">
        <v>41</v>
      </c>
      <c r="M135" s="19"/>
      <c r="N135" s="24"/>
      <c r="O135" s="19"/>
      <c r="T135" s="25"/>
      <c r="W135" s="26"/>
    </row>
    <row r="136" spans="1:23" ht="18">
      <c r="A136" s="19"/>
      <c r="B136" s="20" t="s">
        <v>200</v>
      </c>
      <c r="C136" s="21" t="s">
        <v>40</v>
      </c>
      <c r="D136" s="98">
        <v>9</v>
      </c>
      <c r="E136" s="98">
        <v>9</v>
      </c>
      <c r="F136" s="98">
        <v>9</v>
      </c>
      <c r="G136" s="98">
        <v>8</v>
      </c>
      <c r="H136" s="98">
        <v>35</v>
      </c>
      <c r="I136" s="99">
        <v>1900</v>
      </c>
      <c r="J136" s="99">
        <f t="shared" si="5"/>
        <v>66500</v>
      </c>
      <c r="K136" s="99"/>
      <c r="L136" s="19"/>
      <c r="M136" s="19"/>
      <c r="N136" s="24"/>
      <c r="O136" s="19"/>
      <c r="T136" s="25"/>
      <c r="W136" s="26"/>
    </row>
    <row r="137" spans="1:23" ht="18">
      <c r="A137" s="19"/>
      <c r="B137" s="20" t="s">
        <v>201</v>
      </c>
      <c r="C137" s="21" t="s">
        <v>40</v>
      </c>
      <c r="D137" s="98">
        <v>9</v>
      </c>
      <c r="E137" s="98">
        <v>9</v>
      </c>
      <c r="F137" s="98">
        <v>9</v>
      </c>
      <c r="G137" s="98">
        <v>8</v>
      </c>
      <c r="H137" s="98">
        <v>35</v>
      </c>
      <c r="I137" s="99">
        <v>1900</v>
      </c>
      <c r="J137" s="99">
        <f t="shared" si="5"/>
        <v>66500</v>
      </c>
      <c r="K137" s="99"/>
      <c r="L137" s="19"/>
      <c r="M137" s="19"/>
      <c r="N137" s="24"/>
      <c r="O137" s="19"/>
      <c r="T137" s="25"/>
      <c r="W137" s="26"/>
    </row>
    <row r="138" spans="1:23" ht="18">
      <c r="A138" s="19"/>
      <c r="B138" s="20" t="s">
        <v>202</v>
      </c>
      <c r="C138" s="21" t="s">
        <v>40</v>
      </c>
      <c r="D138" s="98">
        <v>9</v>
      </c>
      <c r="E138" s="98">
        <v>9</v>
      </c>
      <c r="F138" s="98">
        <v>9</v>
      </c>
      <c r="G138" s="98">
        <v>8</v>
      </c>
      <c r="H138" s="98">
        <v>35</v>
      </c>
      <c r="I138" s="99">
        <v>1900</v>
      </c>
      <c r="J138" s="99">
        <f t="shared" si="5"/>
        <v>66500</v>
      </c>
      <c r="K138" s="99"/>
      <c r="L138" s="19"/>
      <c r="M138" s="19"/>
      <c r="N138" s="24"/>
      <c r="O138" s="19"/>
      <c r="T138" s="25"/>
      <c r="W138" s="26"/>
    </row>
    <row r="139" spans="1:23" ht="18">
      <c r="A139" s="19"/>
      <c r="B139" s="20" t="s">
        <v>203</v>
      </c>
      <c r="C139" s="21" t="s">
        <v>40</v>
      </c>
      <c r="D139" s="98">
        <v>9</v>
      </c>
      <c r="E139" s="98">
        <v>9</v>
      </c>
      <c r="F139" s="98">
        <v>9</v>
      </c>
      <c r="G139" s="98">
        <v>8</v>
      </c>
      <c r="H139" s="98">
        <v>35</v>
      </c>
      <c r="I139" s="99">
        <v>1900</v>
      </c>
      <c r="J139" s="99">
        <f t="shared" si="5"/>
        <v>66500</v>
      </c>
      <c r="K139" s="99"/>
      <c r="L139" s="19"/>
      <c r="M139" s="19"/>
      <c r="N139" s="24"/>
      <c r="O139" s="19"/>
      <c r="T139" s="25"/>
      <c r="W139" s="26"/>
    </row>
    <row r="140" spans="1:23" ht="18">
      <c r="A140" s="19"/>
      <c r="B140" s="20" t="s">
        <v>204</v>
      </c>
      <c r="C140" s="21" t="s">
        <v>40</v>
      </c>
      <c r="D140" s="98">
        <v>9</v>
      </c>
      <c r="E140" s="98">
        <v>9</v>
      </c>
      <c r="F140" s="98">
        <v>9</v>
      </c>
      <c r="G140" s="98">
        <v>8</v>
      </c>
      <c r="H140" s="98">
        <v>35</v>
      </c>
      <c r="I140" s="99">
        <v>1900</v>
      </c>
      <c r="J140" s="99">
        <f t="shared" si="5"/>
        <v>66500</v>
      </c>
      <c r="K140" s="99"/>
      <c r="L140" s="19"/>
      <c r="M140" s="19"/>
      <c r="N140" s="24"/>
      <c r="O140" s="19"/>
      <c r="T140" s="25"/>
      <c r="W140" s="26"/>
    </row>
    <row r="141" spans="1:23" ht="18">
      <c r="A141" s="19"/>
      <c r="B141" s="20" t="s">
        <v>205</v>
      </c>
      <c r="C141" s="21" t="s">
        <v>40</v>
      </c>
      <c r="D141" s="98">
        <v>9</v>
      </c>
      <c r="E141" s="98">
        <v>9</v>
      </c>
      <c r="F141" s="98">
        <v>9</v>
      </c>
      <c r="G141" s="98">
        <v>8</v>
      </c>
      <c r="H141" s="98">
        <v>35</v>
      </c>
      <c r="I141" s="99">
        <v>1900</v>
      </c>
      <c r="J141" s="99">
        <f t="shared" si="5"/>
        <v>66500</v>
      </c>
      <c r="K141" s="99"/>
      <c r="L141" s="19"/>
      <c r="M141" s="19"/>
      <c r="N141" s="24"/>
      <c r="O141" s="19"/>
      <c r="T141" s="25"/>
      <c r="W141" s="26"/>
    </row>
    <row r="142" spans="1:23" ht="18">
      <c r="A142" s="19"/>
      <c r="B142" s="20" t="s">
        <v>206</v>
      </c>
      <c r="C142" s="21" t="s">
        <v>40</v>
      </c>
      <c r="D142" s="98">
        <v>9</v>
      </c>
      <c r="E142" s="98">
        <v>9</v>
      </c>
      <c r="F142" s="98">
        <v>9</v>
      </c>
      <c r="G142" s="98">
        <v>8</v>
      </c>
      <c r="H142" s="98">
        <v>35</v>
      </c>
      <c r="I142" s="99">
        <v>1900</v>
      </c>
      <c r="J142" s="99">
        <f t="shared" si="5"/>
        <v>66500</v>
      </c>
      <c r="K142" s="99"/>
      <c r="L142" s="19"/>
      <c r="M142" s="19"/>
      <c r="N142" s="24"/>
      <c r="O142" s="19"/>
      <c r="T142" s="25"/>
      <c r="W142" s="26"/>
    </row>
    <row r="143" spans="1:23" ht="18">
      <c r="A143" s="19"/>
      <c r="B143" s="20" t="s">
        <v>207</v>
      </c>
      <c r="C143" s="21" t="s">
        <v>40</v>
      </c>
      <c r="D143" s="98">
        <v>9</v>
      </c>
      <c r="E143" s="98">
        <v>9</v>
      </c>
      <c r="F143" s="98">
        <v>9</v>
      </c>
      <c r="G143" s="98">
        <v>8</v>
      </c>
      <c r="H143" s="98">
        <v>35</v>
      </c>
      <c r="I143" s="99">
        <v>1900</v>
      </c>
      <c r="J143" s="99">
        <f t="shared" si="5"/>
        <v>66500</v>
      </c>
      <c r="K143" s="99"/>
      <c r="L143" s="19"/>
      <c r="M143" s="19"/>
      <c r="N143" s="24"/>
      <c r="O143" s="19"/>
      <c r="T143" s="25"/>
      <c r="W143" s="26"/>
    </row>
    <row r="144" spans="1:23" ht="18">
      <c r="A144" s="19"/>
      <c r="B144" s="20" t="s">
        <v>208</v>
      </c>
      <c r="C144" s="21" t="s">
        <v>40</v>
      </c>
      <c r="D144" s="98">
        <v>9</v>
      </c>
      <c r="E144" s="98">
        <v>9</v>
      </c>
      <c r="F144" s="98">
        <v>9</v>
      </c>
      <c r="G144" s="98">
        <v>8</v>
      </c>
      <c r="H144" s="98">
        <v>35</v>
      </c>
      <c r="I144" s="99">
        <v>1900</v>
      </c>
      <c r="J144" s="99">
        <f t="shared" si="5"/>
        <v>66500</v>
      </c>
      <c r="K144" s="99"/>
      <c r="L144" s="19"/>
      <c r="M144" s="19"/>
      <c r="N144" s="24"/>
      <c r="O144" s="19"/>
      <c r="T144" s="25"/>
      <c r="W144" s="26"/>
    </row>
    <row r="145" spans="1:23" ht="18">
      <c r="A145" s="19"/>
      <c r="B145" s="20" t="s">
        <v>209</v>
      </c>
      <c r="C145" s="21" t="s">
        <v>40</v>
      </c>
      <c r="D145" s="98">
        <v>9</v>
      </c>
      <c r="E145" s="98">
        <v>9</v>
      </c>
      <c r="F145" s="98">
        <v>9</v>
      </c>
      <c r="G145" s="98">
        <v>8</v>
      </c>
      <c r="H145" s="98">
        <v>35</v>
      </c>
      <c r="I145" s="99">
        <v>1900</v>
      </c>
      <c r="J145" s="99">
        <f t="shared" si="5"/>
        <v>66500</v>
      </c>
      <c r="K145" s="99"/>
      <c r="L145" s="19"/>
      <c r="M145" s="19"/>
      <c r="N145" s="24"/>
      <c r="O145" s="19"/>
      <c r="T145" s="25"/>
      <c r="W145" s="26"/>
    </row>
    <row r="146" spans="1:23" ht="18">
      <c r="A146" s="19"/>
      <c r="B146" s="20" t="s">
        <v>210</v>
      </c>
      <c r="C146" s="21" t="s">
        <v>40</v>
      </c>
      <c r="D146" s="98">
        <v>9</v>
      </c>
      <c r="E146" s="98">
        <v>9</v>
      </c>
      <c r="F146" s="98">
        <v>9</v>
      </c>
      <c r="G146" s="98">
        <v>8</v>
      </c>
      <c r="H146" s="98">
        <v>35</v>
      </c>
      <c r="I146" s="99">
        <v>1900</v>
      </c>
      <c r="J146" s="99">
        <f t="shared" si="5"/>
        <v>66500</v>
      </c>
      <c r="K146" s="99"/>
      <c r="L146" s="19"/>
      <c r="M146" s="19"/>
      <c r="N146" s="24"/>
      <c r="O146" s="19"/>
      <c r="T146" s="25"/>
      <c r="W146" s="26"/>
    </row>
    <row r="147" spans="1:23" ht="18">
      <c r="A147" s="19"/>
      <c r="B147" s="20" t="s">
        <v>211</v>
      </c>
      <c r="C147" s="21" t="s">
        <v>40</v>
      </c>
      <c r="D147" s="98">
        <v>9</v>
      </c>
      <c r="E147" s="98">
        <v>9</v>
      </c>
      <c r="F147" s="98">
        <v>9</v>
      </c>
      <c r="G147" s="98">
        <v>8</v>
      </c>
      <c r="H147" s="98">
        <v>35</v>
      </c>
      <c r="I147" s="99">
        <v>1900</v>
      </c>
      <c r="J147" s="99">
        <f t="shared" si="5"/>
        <v>66500</v>
      </c>
      <c r="K147" s="99"/>
      <c r="L147" s="19"/>
      <c r="M147" s="19"/>
      <c r="N147" s="24"/>
      <c r="O147" s="19"/>
      <c r="T147" s="25"/>
      <c r="W147" s="26"/>
    </row>
    <row r="148" spans="1:23" ht="18">
      <c r="A148" s="19"/>
      <c r="B148" s="20" t="s">
        <v>212</v>
      </c>
      <c r="C148" s="21" t="s">
        <v>40</v>
      </c>
      <c r="D148" s="98">
        <v>9</v>
      </c>
      <c r="E148" s="98">
        <v>9</v>
      </c>
      <c r="F148" s="98">
        <v>9</v>
      </c>
      <c r="G148" s="98">
        <v>8</v>
      </c>
      <c r="H148" s="98">
        <v>35</v>
      </c>
      <c r="I148" s="99">
        <v>1900</v>
      </c>
      <c r="J148" s="99">
        <f t="shared" si="5"/>
        <v>66500</v>
      </c>
      <c r="K148" s="99"/>
      <c r="L148" s="19"/>
      <c r="M148" s="19"/>
      <c r="N148" s="24"/>
      <c r="O148" s="19"/>
      <c r="T148" s="25"/>
      <c r="W148" s="26"/>
    </row>
    <row r="149" spans="1:23" ht="18">
      <c r="A149" s="19"/>
      <c r="B149" s="20" t="s">
        <v>213</v>
      </c>
      <c r="C149" s="21" t="s">
        <v>40</v>
      </c>
      <c r="D149" s="98">
        <v>9</v>
      </c>
      <c r="E149" s="98">
        <v>9</v>
      </c>
      <c r="F149" s="98">
        <v>9</v>
      </c>
      <c r="G149" s="98">
        <v>8</v>
      </c>
      <c r="H149" s="98">
        <v>35</v>
      </c>
      <c r="I149" s="99">
        <v>1900</v>
      </c>
      <c r="J149" s="99">
        <f t="shared" si="5"/>
        <v>66500</v>
      </c>
      <c r="K149" s="99"/>
      <c r="L149" s="19"/>
      <c r="M149" s="19"/>
      <c r="N149" s="24"/>
      <c r="O149" s="19"/>
      <c r="T149" s="25"/>
      <c r="W149" s="26"/>
    </row>
    <row r="150" spans="1:23" ht="18">
      <c r="A150" s="19"/>
      <c r="B150" s="20" t="s">
        <v>214</v>
      </c>
      <c r="C150" s="21" t="s">
        <v>40</v>
      </c>
      <c r="D150" s="98">
        <v>9</v>
      </c>
      <c r="E150" s="98">
        <v>9</v>
      </c>
      <c r="F150" s="98">
        <v>9</v>
      </c>
      <c r="G150" s="98">
        <v>8</v>
      </c>
      <c r="H150" s="98">
        <v>35</v>
      </c>
      <c r="I150" s="99">
        <v>1900</v>
      </c>
      <c r="J150" s="99">
        <f t="shared" si="5"/>
        <v>66500</v>
      </c>
      <c r="K150" s="99"/>
      <c r="L150" s="19"/>
      <c r="M150" s="19"/>
      <c r="N150" s="24"/>
      <c r="O150" s="19"/>
      <c r="T150" s="25"/>
      <c r="W150" s="26"/>
    </row>
    <row r="151" spans="1:23" ht="18">
      <c r="A151" s="19"/>
      <c r="B151" s="20" t="s">
        <v>215</v>
      </c>
      <c r="C151" s="21" t="s">
        <v>40</v>
      </c>
      <c r="D151" s="98">
        <v>9</v>
      </c>
      <c r="E151" s="98">
        <v>9</v>
      </c>
      <c r="F151" s="98">
        <v>9</v>
      </c>
      <c r="G151" s="98">
        <v>8</v>
      </c>
      <c r="H151" s="98">
        <v>35</v>
      </c>
      <c r="I151" s="99">
        <v>1900</v>
      </c>
      <c r="J151" s="99">
        <f t="shared" si="5"/>
        <v>66500</v>
      </c>
      <c r="K151" s="99"/>
      <c r="L151" s="19"/>
      <c r="M151" s="19"/>
      <c r="N151" s="24"/>
      <c r="O151" s="19"/>
      <c r="T151" s="25"/>
      <c r="W151" s="26"/>
    </row>
    <row r="152" spans="1:23" ht="18">
      <c r="A152" s="19"/>
      <c r="B152" s="20" t="s">
        <v>216</v>
      </c>
      <c r="C152" s="21" t="s">
        <v>40</v>
      </c>
      <c r="D152" s="98">
        <v>9</v>
      </c>
      <c r="E152" s="98">
        <v>9</v>
      </c>
      <c r="F152" s="98">
        <v>9</v>
      </c>
      <c r="G152" s="98">
        <v>8</v>
      </c>
      <c r="H152" s="98">
        <v>35</v>
      </c>
      <c r="I152" s="99">
        <v>1900</v>
      </c>
      <c r="J152" s="99">
        <f t="shared" si="5"/>
        <v>66500</v>
      </c>
      <c r="K152" s="99"/>
      <c r="L152" s="19"/>
      <c r="M152" s="19"/>
      <c r="N152" s="24"/>
      <c r="O152" s="19"/>
      <c r="T152" s="25"/>
      <c r="W152" s="26"/>
    </row>
    <row r="153" spans="1:23" ht="18">
      <c r="A153" s="19"/>
      <c r="B153" s="20" t="s">
        <v>217</v>
      </c>
      <c r="C153" s="21" t="s">
        <v>40</v>
      </c>
      <c r="D153" s="98">
        <v>9</v>
      </c>
      <c r="E153" s="98">
        <v>9</v>
      </c>
      <c r="F153" s="98">
        <v>9</v>
      </c>
      <c r="G153" s="98">
        <v>8</v>
      </c>
      <c r="H153" s="98">
        <v>35</v>
      </c>
      <c r="I153" s="99">
        <v>1900</v>
      </c>
      <c r="J153" s="99">
        <f t="shared" si="5"/>
        <v>66500</v>
      </c>
      <c r="K153" s="99"/>
      <c r="L153" s="19"/>
      <c r="M153" s="19"/>
      <c r="N153" s="24"/>
      <c r="O153" s="19"/>
      <c r="T153" s="25"/>
      <c r="W153" s="26"/>
    </row>
    <row r="154" spans="1:23" ht="18">
      <c r="A154" s="19"/>
      <c r="B154" s="20" t="s">
        <v>218</v>
      </c>
      <c r="C154" s="21" t="s">
        <v>40</v>
      </c>
      <c r="D154" s="98">
        <v>9</v>
      </c>
      <c r="E154" s="98">
        <v>9</v>
      </c>
      <c r="F154" s="98">
        <v>9</v>
      </c>
      <c r="G154" s="98">
        <v>8</v>
      </c>
      <c r="H154" s="98">
        <v>35</v>
      </c>
      <c r="I154" s="99">
        <v>1900</v>
      </c>
      <c r="J154" s="99">
        <f aca="true" t="shared" si="6" ref="J154:J161">+H154*I154</f>
        <v>66500</v>
      </c>
      <c r="K154" s="99"/>
      <c r="L154" s="19"/>
      <c r="M154" s="19"/>
      <c r="N154" s="24"/>
      <c r="O154" s="19"/>
      <c r="T154" s="25"/>
      <c r="W154" s="26"/>
    </row>
    <row r="155" spans="1:23" ht="18">
      <c r="A155" s="19"/>
      <c r="B155" s="20" t="s">
        <v>219</v>
      </c>
      <c r="C155" s="21" t="s">
        <v>40</v>
      </c>
      <c r="D155" s="98">
        <v>9</v>
      </c>
      <c r="E155" s="98">
        <v>9</v>
      </c>
      <c r="F155" s="98">
        <v>9</v>
      </c>
      <c r="G155" s="98">
        <v>8</v>
      </c>
      <c r="H155" s="98">
        <v>35</v>
      </c>
      <c r="I155" s="99">
        <v>1900</v>
      </c>
      <c r="J155" s="99">
        <f t="shared" si="6"/>
        <v>66500</v>
      </c>
      <c r="K155" s="99"/>
      <c r="L155" s="19"/>
      <c r="M155" s="19"/>
      <c r="N155" s="24"/>
      <c r="O155" s="19"/>
      <c r="T155" s="25"/>
      <c r="W155" s="26"/>
    </row>
    <row r="156" spans="1:23" ht="18">
      <c r="A156" s="19"/>
      <c r="B156" s="20" t="s">
        <v>220</v>
      </c>
      <c r="C156" s="21" t="s">
        <v>40</v>
      </c>
      <c r="D156" s="98">
        <v>9</v>
      </c>
      <c r="E156" s="98">
        <v>9</v>
      </c>
      <c r="F156" s="98">
        <v>9</v>
      </c>
      <c r="G156" s="98">
        <v>8</v>
      </c>
      <c r="H156" s="98">
        <v>35</v>
      </c>
      <c r="I156" s="99">
        <v>1900</v>
      </c>
      <c r="J156" s="99">
        <f t="shared" si="6"/>
        <v>66500</v>
      </c>
      <c r="K156" s="99"/>
      <c r="L156" s="19"/>
      <c r="M156" s="19"/>
      <c r="N156" s="24"/>
      <c r="O156" s="19"/>
      <c r="T156" s="25"/>
      <c r="W156" s="26"/>
    </row>
    <row r="157" spans="1:23" ht="18">
      <c r="A157" s="19"/>
      <c r="B157" s="20" t="s">
        <v>221</v>
      </c>
      <c r="C157" s="21" t="s">
        <v>40</v>
      </c>
      <c r="D157" s="98">
        <v>9</v>
      </c>
      <c r="E157" s="98">
        <v>9</v>
      </c>
      <c r="F157" s="98">
        <v>9</v>
      </c>
      <c r="G157" s="98">
        <v>8</v>
      </c>
      <c r="H157" s="98">
        <v>35</v>
      </c>
      <c r="I157" s="99">
        <v>1900</v>
      </c>
      <c r="J157" s="99">
        <f t="shared" si="6"/>
        <v>66500</v>
      </c>
      <c r="K157" s="99"/>
      <c r="L157" s="19"/>
      <c r="M157" s="19"/>
      <c r="N157" s="24"/>
      <c r="O157" s="19"/>
      <c r="T157" s="25"/>
      <c r="W157" s="26"/>
    </row>
    <row r="158" spans="1:23" ht="18">
      <c r="A158" s="19"/>
      <c r="B158" s="20" t="s">
        <v>222</v>
      </c>
      <c r="C158" s="21" t="s">
        <v>40</v>
      </c>
      <c r="D158" s="98">
        <v>9</v>
      </c>
      <c r="E158" s="98">
        <v>9</v>
      </c>
      <c r="F158" s="98">
        <v>9</v>
      </c>
      <c r="G158" s="98">
        <v>8</v>
      </c>
      <c r="H158" s="98">
        <v>35</v>
      </c>
      <c r="I158" s="99">
        <v>1900</v>
      </c>
      <c r="J158" s="99">
        <f t="shared" si="6"/>
        <v>66500</v>
      </c>
      <c r="K158" s="99"/>
      <c r="L158" s="19"/>
      <c r="M158" s="19"/>
      <c r="N158" s="24"/>
      <c r="O158" s="19"/>
      <c r="T158" s="25"/>
      <c r="W158" s="26"/>
    </row>
    <row r="159" spans="1:23" ht="18">
      <c r="A159" s="19"/>
      <c r="B159" s="20" t="s">
        <v>223</v>
      </c>
      <c r="C159" s="21" t="s">
        <v>40</v>
      </c>
      <c r="D159" s="98">
        <v>9</v>
      </c>
      <c r="E159" s="98">
        <v>9</v>
      </c>
      <c r="F159" s="98">
        <v>9</v>
      </c>
      <c r="G159" s="98">
        <v>8</v>
      </c>
      <c r="H159" s="98">
        <v>35</v>
      </c>
      <c r="I159" s="99">
        <v>1900</v>
      </c>
      <c r="J159" s="99">
        <f t="shared" si="6"/>
        <v>66500</v>
      </c>
      <c r="K159" s="99"/>
      <c r="L159" s="19"/>
      <c r="M159" s="19"/>
      <c r="N159" s="24"/>
      <c r="O159" s="19"/>
      <c r="T159" s="25"/>
      <c r="W159" s="26"/>
    </row>
    <row r="160" spans="1:23" ht="18">
      <c r="A160" s="19"/>
      <c r="B160" s="20" t="s">
        <v>224</v>
      </c>
      <c r="C160" s="21" t="s">
        <v>40</v>
      </c>
      <c r="D160" s="98">
        <v>9</v>
      </c>
      <c r="E160" s="98">
        <v>9</v>
      </c>
      <c r="F160" s="98">
        <v>8</v>
      </c>
      <c r="G160" s="98">
        <v>8</v>
      </c>
      <c r="H160" s="98">
        <v>34</v>
      </c>
      <c r="I160" s="99">
        <v>1900</v>
      </c>
      <c r="J160" s="99">
        <f t="shared" si="6"/>
        <v>64600</v>
      </c>
      <c r="K160" s="99"/>
      <c r="L160" s="19"/>
      <c r="M160" s="19"/>
      <c r="N160" s="24"/>
      <c r="O160" s="19"/>
      <c r="T160" s="25"/>
      <c r="W160" s="26"/>
    </row>
    <row r="161" spans="1:23" ht="18">
      <c r="A161" s="19"/>
      <c r="B161" s="20" t="s">
        <v>225</v>
      </c>
      <c r="C161" s="21" t="s">
        <v>40</v>
      </c>
      <c r="D161" s="98">
        <v>9</v>
      </c>
      <c r="E161" s="98">
        <v>9</v>
      </c>
      <c r="F161" s="98">
        <v>8</v>
      </c>
      <c r="G161" s="98">
        <v>8</v>
      </c>
      <c r="H161" s="98">
        <v>34</v>
      </c>
      <c r="I161" s="99">
        <v>1900</v>
      </c>
      <c r="J161" s="99">
        <f t="shared" si="6"/>
        <v>64600</v>
      </c>
      <c r="K161" s="99"/>
      <c r="L161" s="19"/>
      <c r="M161" s="19"/>
      <c r="N161" s="24"/>
      <c r="O161" s="19"/>
      <c r="T161" s="25"/>
      <c r="W161" s="26"/>
    </row>
    <row r="162" spans="1:23" ht="18">
      <c r="A162" s="19"/>
      <c r="B162" s="20" t="s">
        <v>226</v>
      </c>
      <c r="C162" s="21" t="s">
        <v>84</v>
      </c>
      <c r="D162" s="98">
        <v>36</v>
      </c>
      <c r="E162" s="98">
        <v>35</v>
      </c>
      <c r="F162" s="98">
        <v>35</v>
      </c>
      <c r="G162" s="98">
        <v>35</v>
      </c>
      <c r="H162" s="98">
        <v>141</v>
      </c>
      <c r="I162" s="99">
        <v>18.5</v>
      </c>
      <c r="J162" s="99">
        <f>+'PACC - SNCC.F.053 (4)'!$H162*'PACC - SNCC.F.053 (4)'!$I162</f>
        <v>2608.5</v>
      </c>
      <c r="K162" s="99"/>
      <c r="L162" s="19"/>
      <c r="M162" s="19"/>
      <c r="N162" s="24"/>
      <c r="O162" s="19"/>
      <c r="T162" s="25"/>
      <c r="W162" s="26"/>
    </row>
    <row r="163" spans="1:23" s="96" customFormat="1" ht="18">
      <c r="A163" s="19"/>
      <c r="B163" s="20" t="s">
        <v>755</v>
      </c>
      <c r="C163" s="21" t="s">
        <v>40</v>
      </c>
      <c r="D163" s="98">
        <v>16</v>
      </c>
      <c r="E163" s="98">
        <v>16</v>
      </c>
      <c r="F163" s="98">
        <v>16</v>
      </c>
      <c r="G163" s="98">
        <v>16</v>
      </c>
      <c r="H163" s="98">
        <v>64</v>
      </c>
      <c r="I163" s="99">
        <v>5500</v>
      </c>
      <c r="J163" s="99">
        <f>+H163*I163</f>
        <v>352000</v>
      </c>
      <c r="K163" s="99"/>
      <c r="L163" s="19"/>
      <c r="M163" s="19"/>
      <c r="N163" s="24"/>
      <c r="O163" s="19"/>
      <c r="T163" s="25"/>
      <c r="W163" s="26"/>
    </row>
    <row r="164" spans="1:23" ht="18">
      <c r="A164" s="19"/>
      <c r="B164" s="20" t="s">
        <v>227</v>
      </c>
      <c r="C164" s="21" t="s">
        <v>40</v>
      </c>
      <c r="D164" s="98">
        <v>5</v>
      </c>
      <c r="E164" s="98">
        <v>5</v>
      </c>
      <c r="F164" s="98">
        <v>5</v>
      </c>
      <c r="G164" s="98">
        <v>4</v>
      </c>
      <c r="H164" s="98">
        <v>19</v>
      </c>
      <c r="I164" s="99">
        <v>5500</v>
      </c>
      <c r="J164" s="99">
        <f aca="true" t="shared" si="7" ref="J164:J208">+H164*I164</f>
        <v>104500</v>
      </c>
      <c r="K164" s="99"/>
      <c r="L164" s="19"/>
      <c r="M164" s="19"/>
      <c r="N164" s="24"/>
      <c r="O164" s="19"/>
      <c r="T164" s="25"/>
      <c r="W164" s="26"/>
    </row>
    <row r="165" spans="1:23" ht="18">
      <c r="A165" s="19"/>
      <c r="B165" s="20" t="s">
        <v>228</v>
      </c>
      <c r="C165" s="21" t="s">
        <v>40</v>
      </c>
      <c r="D165" s="98">
        <v>5</v>
      </c>
      <c r="E165" s="98">
        <v>5</v>
      </c>
      <c r="F165" s="98">
        <v>5</v>
      </c>
      <c r="G165" s="98">
        <v>4</v>
      </c>
      <c r="H165" s="98">
        <v>19</v>
      </c>
      <c r="I165" s="99">
        <v>5500</v>
      </c>
      <c r="J165" s="99">
        <f t="shared" si="7"/>
        <v>104500</v>
      </c>
      <c r="K165" s="99"/>
      <c r="L165" s="19"/>
      <c r="M165" s="19"/>
      <c r="N165" s="24"/>
      <c r="O165" s="19"/>
      <c r="T165" s="25"/>
      <c r="W165" s="26"/>
    </row>
    <row r="166" spans="1:23" ht="18">
      <c r="A166" s="19"/>
      <c r="B166" s="20" t="s">
        <v>229</v>
      </c>
      <c r="C166" s="21" t="s">
        <v>40</v>
      </c>
      <c r="D166" s="98">
        <v>5</v>
      </c>
      <c r="E166" s="98">
        <v>5</v>
      </c>
      <c r="F166" s="98">
        <v>5</v>
      </c>
      <c r="G166" s="98">
        <v>4</v>
      </c>
      <c r="H166" s="98">
        <v>19</v>
      </c>
      <c r="I166" s="99">
        <v>5500</v>
      </c>
      <c r="J166" s="99">
        <f t="shared" si="7"/>
        <v>104500</v>
      </c>
      <c r="K166" s="99"/>
      <c r="L166" s="19"/>
      <c r="M166" s="19"/>
      <c r="N166" s="24"/>
      <c r="O166" s="19"/>
      <c r="T166" s="25"/>
      <c r="W166" s="26"/>
    </row>
    <row r="167" spans="1:23" ht="18">
      <c r="A167" s="19"/>
      <c r="B167" s="20" t="s">
        <v>230</v>
      </c>
      <c r="C167" s="21" t="s">
        <v>40</v>
      </c>
      <c r="D167" s="98">
        <v>5</v>
      </c>
      <c r="E167" s="98">
        <v>5</v>
      </c>
      <c r="F167" s="98">
        <v>5</v>
      </c>
      <c r="G167" s="98">
        <v>4</v>
      </c>
      <c r="H167" s="98">
        <v>19</v>
      </c>
      <c r="I167" s="99">
        <v>5500</v>
      </c>
      <c r="J167" s="99">
        <f t="shared" si="7"/>
        <v>104500</v>
      </c>
      <c r="K167" s="99"/>
      <c r="L167" s="19"/>
      <c r="M167" s="19"/>
      <c r="N167" s="24"/>
      <c r="O167" s="19"/>
      <c r="T167" s="25"/>
      <c r="W167" s="26"/>
    </row>
    <row r="168" spans="1:23" ht="18">
      <c r="A168" s="19"/>
      <c r="B168" s="20" t="s">
        <v>231</v>
      </c>
      <c r="C168" s="21" t="s">
        <v>40</v>
      </c>
      <c r="D168" s="98">
        <v>5</v>
      </c>
      <c r="E168" s="98">
        <v>5</v>
      </c>
      <c r="F168" s="98">
        <v>5</v>
      </c>
      <c r="G168" s="98">
        <v>4</v>
      </c>
      <c r="H168" s="98">
        <v>19</v>
      </c>
      <c r="I168" s="99">
        <v>5500</v>
      </c>
      <c r="J168" s="99">
        <f t="shared" si="7"/>
        <v>104500</v>
      </c>
      <c r="K168" s="99"/>
      <c r="L168" s="19"/>
      <c r="M168" s="19"/>
      <c r="N168" s="24"/>
      <c r="O168" s="19"/>
      <c r="T168" s="25"/>
      <c r="W168" s="26"/>
    </row>
    <row r="169" spans="1:23" ht="21" customHeight="1">
      <c r="A169" s="19"/>
      <c r="B169" s="20" t="s">
        <v>232</v>
      </c>
      <c r="C169" s="21" t="s">
        <v>40</v>
      </c>
      <c r="D169" s="98">
        <v>5</v>
      </c>
      <c r="E169" s="98">
        <v>5</v>
      </c>
      <c r="F169" s="98">
        <v>5</v>
      </c>
      <c r="G169" s="98">
        <v>4</v>
      </c>
      <c r="H169" s="98">
        <v>19</v>
      </c>
      <c r="I169" s="99">
        <v>5500</v>
      </c>
      <c r="J169" s="99">
        <f t="shared" si="7"/>
        <v>104500</v>
      </c>
      <c r="K169" s="99"/>
      <c r="L169" s="19"/>
      <c r="M169" s="19"/>
      <c r="N169" s="24"/>
      <c r="O169" s="19"/>
      <c r="T169" s="25"/>
      <c r="W169" s="26"/>
    </row>
    <row r="170" spans="1:23" ht="18">
      <c r="A170" s="19"/>
      <c r="B170" s="20" t="s">
        <v>233</v>
      </c>
      <c r="C170" s="21" t="s">
        <v>40</v>
      </c>
      <c r="D170" s="98">
        <v>5</v>
      </c>
      <c r="E170" s="98">
        <v>5</v>
      </c>
      <c r="F170" s="98">
        <v>5</v>
      </c>
      <c r="G170" s="98">
        <v>4</v>
      </c>
      <c r="H170" s="98">
        <v>19</v>
      </c>
      <c r="I170" s="99">
        <v>5500</v>
      </c>
      <c r="J170" s="99">
        <f t="shared" si="7"/>
        <v>104500</v>
      </c>
      <c r="K170" s="99"/>
      <c r="L170" s="19"/>
      <c r="M170" s="19"/>
      <c r="N170" s="24"/>
      <c r="O170" s="19"/>
      <c r="T170" s="25"/>
      <c r="W170" s="26"/>
    </row>
    <row r="171" spans="1:23" ht="18">
      <c r="A171" s="19"/>
      <c r="B171" s="20" t="s">
        <v>234</v>
      </c>
      <c r="C171" s="21" t="s">
        <v>40</v>
      </c>
      <c r="D171" s="98">
        <v>5</v>
      </c>
      <c r="E171" s="98">
        <v>5</v>
      </c>
      <c r="F171" s="98">
        <v>5</v>
      </c>
      <c r="G171" s="98">
        <v>4</v>
      </c>
      <c r="H171" s="98">
        <v>19</v>
      </c>
      <c r="I171" s="99">
        <v>5500</v>
      </c>
      <c r="J171" s="99">
        <f t="shared" si="7"/>
        <v>104500</v>
      </c>
      <c r="K171" s="99"/>
      <c r="L171" s="19"/>
      <c r="M171" s="19"/>
      <c r="N171" s="24"/>
      <c r="O171" s="19"/>
      <c r="T171" s="25"/>
      <c r="W171" s="26"/>
    </row>
    <row r="172" spans="1:23" ht="18">
      <c r="A172" s="19"/>
      <c r="B172" s="20" t="s">
        <v>235</v>
      </c>
      <c r="C172" s="21" t="s">
        <v>40</v>
      </c>
      <c r="D172" s="98">
        <v>5</v>
      </c>
      <c r="E172" s="98">
        <v>5</v>
      </c>
      <c r="F172" s="98">
        <v>5</v>
      </c>
      <c r="G172" s="98">
        <v>4</v>
      </c>
      <c r="H172" s="98">
        <v>19</v>
      </c>
      <c r="I172" s="99">
        <v>5500</v>
      </c>
      <c r="J172" s="99">
        <f t="shared" si="7"/>
        <v>104500</v>
      </c>
      <c r="K172" s="99"/>
      <c r="L172" s="19"/>
      <c r="M172" s="19"/>
      <c r="N172" s="24"/>
      <c r="O172" s="19"/>
      <c r="T172" s="25"/>
      <c r="W172" s="26"/>
    </row>
    <row r="173" spans="1:23" ht="18">
      <c r="A173" s="19"/>
      <c r="B173" s="20" t="s">
        <v>236</v>
      </c>
      <c r="C173" s="21" t="s">
        <v>40</v>
      </c>
      <c r="D173" s="98">
        <v>5</v>
      </c>
      <c r="E173" s="98">
        <v>5</v>
      </c>
      <c r="F173" s="98">
        <v>5</v>
      </c>
      <c r="G173" s="98">
        <v>4</v>
      </c>
      <c r="H173" s="98">
        <v>19</v>
      </c>
      <c r="I173" s="99">
        <v>5500</v>
      </c>
      <c r="J173" s="99">
        <f t="shared" si="7"/>
        <v>104500</v>
      </c>
      <c r="K173" s="99"/>
      <c r="L173" s="19"/>
      <c r="M173" s="19"/>
      <c r="N173" s="24"/>
      <c r="O173" s="19"/>
      <c r="T173" s="25"/>
      <c r="W173" s="26"/>
    </row>
    <row r="174" spans="1:23" ht="18">
      <c r="A174" s="19"/>
      <c r="B174" s="20" t="s">
        <v>237</v>
      </c>
      <c r="C174" s="21" t="s">
        <v>40</v>
      </c>
      <c r="D174" s="98">
        <v>5</v>
      </c>
      <c r="E174" s="98">
        <v>5</v>
      </c>
      <c r="F174" s="98">
        <v>5</v>
      </c>
      <c r="G174" s="98">
        <v>4</v>
      </c>
      <c r="H174" s="98">
        <v>19</v>
      </c>
      <c r="I174" s="99">
        <v>5500</v>
      </c>
      <c r="J174" s="99">
        <f t="shared" si="7"/>
        <v>104500</v>
      </c>
      <c r="K174" s="99"/>
      <c r="L174" s="19"/>
      <c r="M174" s="19"/>
      <c r="N174" s="24"/>
      <c r="O174" s="19"/>
      <c r="T174" s="25"/>
      <c r="W174" s="26"/>
    </row>
    <row r="175" spans="1:23" ht="18">
      <c r="A175" s="19"/>
      <c r="B175" s="20" t="s">
        <v>238</v>
      </c>
      <c r="C175" s="21" t="s">
        <v>40</v>
      </c>
      <c r="D175" s="98">
        <v>5</v>
      </c>
      <c r="E175" s="98">
        <v>5</v>
      </c>
      <c r="F175" s="98">
        <v>5</v>
      </c>
      <c r="G175" s="98">
        <v>4</v>
      </c>
      <c r="H175" s="98">
        <v>19</v>
      </c>
      <c r="I175" s="99">
        <v>5500</v>
      </c>
      <c r="J175" s="99">
        <f t="shared" si="7"/>
        <v>104500</v>
      </c>
      <c r="K175" s="99"/>
      <c r="L175" s="19"/>
      <c r="M175" s="19"/>
      <c r="N175" s="24"/>
      <c r="O175" s="19"/>
      <c r="T175" s="25"/>
      <c r="W175" s="26"/>
    </row>
    <row r="176" spans="1:20" ht="18">
      <c r="A176" s="19"/>
      <c r="B176" s="20" t="s">
        <v>239</v>
      </c>
      <c r="C176" s="21" t="s">
        <v>40</v>
      </c>
      <c r="D176" s="98">
        <v>5</v>
      </c>
      <c r="E176" s="98">
        <v>5</v>
      </c>
      <c r="F176" s="98">
        <v>5</v>
      </c>
      <c r="G176" s="98">
        <v>4</v>
      </c>
      <c r="H176" s="98">
        <v>19</v>
      </c>
      <c r="I176" s="99">
        <v>5500</v>
      </c>
      <c r="J176" s="99">
        <f t="shared" si="7"/>
        <v>104500</v>
      </c>
      <c r="K176" s="99"/>
      <c r="L176" s="19"/>
      <c r="M176" s="19"/>
      <c r="N176" s="24"/>
      <c r="O176" s="19"/>
      <c r="T176" s="25" t="s">
        <v>240</v>
      </c>
    </row>
    <row r="177" spans="1:23" ht="18">
      <c r="A177" s="19"/>
      <c r="B177" s="20" t="s">
        <v>241</v>
      </c>
      <c r="C177" s="21" t="s">
        <v>40</v>
      </c>
      <c r="D177" s="98">
        <v>5</v>
      </c>
      <c r="E177" s="98">
        <v>5</v>
      </c>
      <c r="F177" s="98">
        <v>5</v>
      </c>
      <c r="G177" s="98">
        <v>4</v>
      </c>
      <c r="H177" s="98">
        <v>19</v>
      </c>
      <c r="I177" s="99">
        <v>5500</v>
      </c>
      <c r="J177" s="99">
        <f t="shared" si="7"/>
        <v>104500</v>
      </c>
      <c r="K177" s="99"/>
      <c r="L177" s="19"/>
      <c r="M177" s="19"/>
      <c r="N177" s="24"/>
      <c r="O177" s="19"/>
      <c r="T177" s="25"/>
      <c r="W177" s="26"/>
    </row>
    <row r="178" spans="1:23" ht="18">
      <c r="A178" s="19"/>
      <c r="B178" s="20" t="s">
        <v>242</v>
      </c>
      <c r="C178" s="21" t="s">
        <v>40</v>
      </c>
      <c r="D178" s="98">
        <v>5</v>
      </c>
      <c r="E178" s="98">
        <v>5</v>
      </c>
      <c r="F178" s="98">
        <v>5</v>
      </c>
      <c r="G178" s="98">
        <v>4</v>
      </c>
      <c r="H178" s="98">
        <v>19</v>
      </c>
      <c r="I178" s="99">
        <v>5500</v>
      </c>
      <c r="J178" s="99">
        <f t="shared" si="7"/>
        <v>104500</v>
      </c>
      <c r="K178" s="99"/>
      <c r="L178" s="19"/>
      <c r="M178" s="19"/>
      <c r="N178" s="24"/>
      <c r="O178" s="19"/>
      <c r="T178" s="25"/>
      <c r="W178" s="26"/>
    </row>
    <row r="179" spans="1:23" ht="18">
      <c r="A179" s="19"/>
      <c r="B179" s="20" t="s">
        <v>243</v>
      </c>
      <c r="C179" s="21" t="s">
        <v>40</v>
      </c>
      <c r="D179" s="98">
        <v>5</v>
      </c>
      <c r="E179" s="98">
        <v>5</v>
      </c>
      <c r="F179" s="98">
        <v>5</v>
      </c>
      <c r="G179" s="98">
        <v>4</v>
      </c>
      <c r="H179" s="98">
        <v>19</v>
      </c>
      <c r="I179" s="99">
        <v>5500</v>
      </c>
      <c r="J179" s="99">
        <f t="shared" si="7"/>
        <v>104500</v>
      </c>
      <c r="K179" s="99"/>
      <c r="L179" s="19"/>
      <c r="M179" s="19"/>
      <c r="N179" s="24"/>
      <c r="O179" s="19"/>
      <c r="T179" s="25"/>
      <c r="W179" s="26"/>
    </row>
    <row r="180" spans="1:15" ht="18">
      <c r="A180" s="19"/>
      <c r="B180" s="20" t="s">
        <v>244</v>
      </c>
      <c r="C180" s="21" t="s">
        <v>40</v>
      </c>
      <c r="D180" s="98">
        <v>5</v>
      </c>
      <c r="E180" s="98">
        <v>5</v>
      </c>
      <c r="F180" s="98">
        <v>5</v>
      </c>
      <c r="G180" s="98">
        <v>4</v>
      </c>
      <c r="H180" s="98">
        <v>19</v>
      </c>
      <c r="I180" s="99">
        <v>5500</v>
      </c>
      <c r="J180" s="99">
        <f t="shared" si="7"/>
        <v>104500</v>
      </c>
      <c r="K180" s="99"/>
      <c r="L180" s="19"/>
      <c r="M180" s="19"/>
      <c r="N180" s="24"/>
      <c r="O180" s="19"/>
    </row>
    <row r="181" spans="1:23" ht="18">
      <c r="A181" s="19"/>
      <c r="B181" s="20" t="s">
        <v>245</v>
      </c>
      <c r="C181" s="21" t="s">
        <v>40</v>
      </c>
      <c r="D181" s="98">
        <v>5</v>
      </c>
      <c r="E181" s="98">
        <v>5</v>
      </c>
      <c r="F181" s="98">
        <v>5</v>
      </c>
      <c r="G181" s="98">
        <v>4</v>
      </c>
      <c r="H181" s="98">
        <v>19</v>
      </c>
      <c r="I181" s="99">
        <v>5500</v>
      </c>
      <c r="J181" s="99">
        <f t="shared" si="7"/>
        <v>104500</v>
      </c>
      <c r="K181" s="99"/>
      <c r="L181" s="19"/>
      <c r="M181" s="19"/>
      <c r="N181" s="24"/>
      <c r="O181" s="19"/>
      <c r="T181" s="25"/>
      <c r="W181" s="26"/>
    </row>
    <row r="182" spans="1:23" ht="18">
      <c r="A182" s="19"/>
      <c r="B182" s="20" t="s">
        <v>246</v>
      </c>
      <c r="C182" s="21" t="s">
        <v>40</v>
      </c>
      <c r="D182" s="98">
        <v>5</v>
      </c>
      <c r="E182" s="98">
        <v>5</v>
      </c>
      <c r="F182" s="98">
        <v>5</v>
      </c>
      <c r="G182" s="98">
        <v>4</v>
      </c>
      <c r="H182" s="98">
        <v>19</v>
      </c>
      <c r="I182" s="99">
        <v>5500</v>
      </c>
      <c r="J182" s="99">
        <f t="shared" si="7"/>
        <v>104500</v>
      </c>
      <c r="K182" s="99"/>
      <c r="L182" s="19"/>
      <c r="M182" s="19"/>
      <c r="N182" s="24"/>
      <c r="O182" s="19"/>
      <c r="T182" s="25"/>
      <c r="W182" s="26"/>
    </row>
    <row r="183" spans="1:23" ht="18">
      <c r="A183" s="19"/>
      <c r="B183" s="20" t="s">
        <v>247</v>
      </c>
      <c r="C183" s="21" t="s">
        <v>40</v>
      </c>
      <c r="D183" s="98">
        <v>5</v>
      </c>
      <c r="E183" s="98">
        <v>5</v>
      </c>
      <c r="F183" s="98">
        <v>5</v>
      </c>
      <c r="G183" s="98">
        <v>4</v>
      </c>
      <c r="H183" s="98">
        <v>19</v>
      </c>
      <c r="I183" s="99">
        <v>5500</v>
      </c>
      <c r="J183" s="99">
        <f t="shared" si="7"/>
        <v>104500</v>
      </c>
      <c r="K183" s="99"/>
      <c r="L183" s="19"/>
      <c r="M183" s="19"/>
      <c r="N183" s="24"/>
      <c r="O183" s="19"/>
      <c r="T183" s="25"/>
      <c r="W183" s="26"/>
    </row>
    <row r="184" spans="1:23" ht="18">
      <c r="A184" s="19"/>
      <c r="B184" s="20" t="s">
        <v>248</v>
      </c>
      <c r="C184" s="21" t="s">
        <v>40</v>
      </c>
      <c r="D184" s="98">
        <v>5</v>
      </c>
      <c r="E184" s="98">
        <v>5</v>
      </c>
      <c r="F184" s="98">
        <v>5</v>
      </c>
      <c r="G184" s="98">
        <v>4</v>
      </c>
      <c r="H184" s="98">
        <v>19</v>
      </c>
      <c r="I184" s="99">
        <v>5500</v>
      </c>
      <c r="J184" s="99">
        <f t="shared" si="7"/>
        <v>104500</v>
      </c>
      <c r="K184" s="99"/>
      <c r="L184" s="19"/>
      <c r="M184" s="19"/>
      <c r="N184" s="24"/>
      <c r="O184" s="19"/>
      <c r="T184" s="25"/>
      <c r="W184" s="26"/>
    </row>
    <row r="185" spans="1:23" ht="18">
      <c r="A185" s="19"/>
      <c r="B185" s="20" t="s">
        <v>249</v>
      </c>
      <c r="C185" s="21" t="s">
        <v>40</v>
      </c>
      <c r="D185" s="98">
        <v>5</v>
      </c>
      <c r="E185" s="98">
        <v>5</v>
      </c>
      <c r="F185" s="98">
        <v>5</v>
      </c>
      <c r="G185" s="98">
        <v>4</v>
      </c>
      <c r="H185" s="98">
        <v>19</v>
      </c>
      <c r="I185" s="99">
        <v>5500</v>
      </c>
      <c r="J185" s="99">
        <f t="shared" si="7"/>
        <v>104500</v>
      </c>
      <c r="K185" s="99"/>
      <c r="L185" s="19"/>
      <c r="M185" s="19"/>
      <c r="N185" s="24"/>
      <c r="O185" s="19"/>
      <c r="T185" s="25" t="s">
        <v>250</v>
      </c>
      <c r="W185" s="26"/>
    </row>
    <row r="186" spans="1:23" ht="18">
      <c r="A186" s="19"/>
      <c r="B186" s="20" t="s">
        <v>251</v>
      </c>
      <c r="C186" s="21" t="s">
        <v>40</v>
      </c>
      <c r="D186" s="98">
        <v>5</v>
      </c>
      <c r="E186" s="98">
        <v>5</v>
      </c>
      <c r="F186" s="98">
        <v>5</v>
      </c>
      <c r="G186" s="98">
        <v>4</v>
      </c>
      <c r="H186" s="98">
        <v>19</v>
      </c>
      <c r="I186" s="99">
        <v>5500</v>
      </c>
      <c r="J186" s="99">
        <f t="shared" si="7"/>
        <v>104500</v>
      </c>
      <c r="K186" s="99"/>
      <c r="L186" s="19"/>
      <c r="M186" s="19"/>
      <c r="N186" s="24"/>
      <c r="O186" s="19"/>
      <c r="T186" s="25" t="s">
        <v>252</v>
      </c>
      <c r="W186" s="26"/>
    </row>
    <row r="187" spans="1:23" ht="18">
      <c r="A187" s="19"/>
      <c r="B187" s="20" t="s">
        <v>253</v>
      </c>
      <c r="C187" s="21" t="s">
        <v>40</v>
      </c>
      <c r="D187" s="98">
        <v>5</v>
      </c>
      <c r="E187" s="98">
        <v>5</v>
      </c>
      <c r="F187" s="98">
        <v>5</v>
      </c>
      <c r="G187" s="98">
        <v>4</v>
      </c>
      <c r="H187" s="98">
        <v>19</v>
      </c>
      <c r="I187" s="99">
        <v>5500</v>
      </c>
      <c r="J187" s="99">
        <f t="shared" si="7"/>
        <v>104500</v>
      </c>
      <c r="K187" s="99"/>
      <c r="L187" s="19"/>
      <c r="M187" s="19"/>
      <c r="N187" s="24"/>
      <c r="O187" s="19"/>
      <c r="T187" s="25" t="s">
        <v>254</v>
      </c>
      <c r="W187" s="26"/>
    </row>
    <row r="188" spans="1:23" ht="18">
      <c r="A188" s="19"/>
      <c r="B188" s="20" t="s">
        <v>255</v>
      </c>
      <c r="C188" s="21" t="s">
        <v>40</v>
      </c>
      <c r="D188" s="98">
        <v>5</v>
      </c>
      <c r="E188" s="98">
        <v>5</v>
      </c>
      <c r="F188" s="98">
        <v>5</v>
      </c>
      <c r="G188" s="98">
        <v>4</v>
      </c>
      <c r="H188" s="98">
        <v>19</v>
      </c>
      <c r="I188" s="99">
        <v>5500</v>
      </c>
      <c r="J188" s="99">
        <f t="shared" si="7"/>
        <v>104500</v>
      </c>
      <c r="K188" s="99"/>
      <c r="L188" s="19"/>
      <c r="M188" s="19"/>
      <c r="N188" s="24"/>
      <c r="O188" s="19"/>
      <c r="T188" s="25" t="s">
        <v>256</v>
      </c>
      <c r="W188" s="26"/>
    </row>
    <row r="189" spans="1:23" ht="18">
      <c r="A189" s="19"/>
      <c r="B189" s="20" t="s">
        <v>257</v>
      </c>
      <c r="C189" s="21" t="s">
        <v>40</v>
      </c>
      <c r="D189" s="98">
        <v>5</v>
      </c>
      <c r="E189" s="98">
        <v>5</v>
      </c>
      <c r="F189" s="98">
        <v>5</v>
      </c>
      <c r="G189" s="98">
        <v>4</v>
      </c>
      <c r="H189" s="98">
        <v>19</v>
      </c>
      <c r="I189" s="99">
        <v>5500</v>
      </c>
      <c r="J189" s="99">
        <f t="shared" si="7"/>
        <v>104500</v>
      </c>
      <c r="K189" s="99"/>
      <c r="L189" s="19"/>
      <c r="M189" s="19"/>
      <c r="N189" s="24"/>
      <c r="O189" s="19"/>
      <c r="T189" s="25" t="s">
        <v>258</v>
      </c>
      <c r="W189" s="26"/>
    </row>
    <row r="190" spans="1:23" ht="18">
      <c r="A190" s="19"/>
      <c r="B190" s="20" t="s">
        <v>259</v>
      </c>
      <c r="C190" s="21" t="s">
        <v>40</v>
      </c>
      <c r="D190" s="98">
        <v>5</v>
      </c>
      <c r="E190" s="98">
        <v>5</v>
      </c>
      <c r="F190" s="98">
        <v>5</v>
      </c>
      <c r="G190" s="98">
        <v>4</v>
      </c>
      <c r="H190" s="98">
        <v>19</v>
      </c>
      <c r="I190" s="99">
        <v>5500</v>
      </c>
      <c r="J190" s="99">
        <f t="shared" si="7"/>
        <v>104500</v>
      </c>
      <c r="K190" s="99"/>
      <c r="L190" s="19"/>
      <c r="M190" s="19"/>
      <c r="N190" s="24"/>
      <c r="O190" s="19"/>
      <c r="T190" s="25" t="s">
        <v>260</v>
      </c>
      <c r="W190" s="26"/>
    </row>
    <row r="191" spans="1:23" ht="18">
      <c r="A191" s="19"/>
      <c r="B191" s="20" t="s">
        <v>261</v>
      </c>
      <c r="C191" s="21" t="s">
        <v>40</v>
      </c>
      <c r="D191" s="98">
        <v>5</v>
      </c>
      <c r="E191" s="98">
        <v>5</v>
      </c>
      <c r="F191" s="98">
        <v>5</v>
      </c>
      <c r="G191" s="98">
        <v>4</v>
      </c>
      <c r="H191" s="98">
        <v>19</v>
      </c>
      <c r="I191" s="99">
        <v>5500</v>
      </c>
      <c r="J191" s="99">
        <f t="shared" si="7"/>
        <v>104500</v>
      </c>
      <c r="K191" s="99"/>
      <c r="L191" s="19"/>
      <c r="M191" s="19"/>
      <c r="N191" s="24"/>
      <c r="O191" s="19"/>
      <c r="T191" s="25" t="s">
        <v>262</v>
      </c>
      <c r="W191" s="26"/>
    </row>
    <row r="192" spans="1:23" ht="18">
      <c r="A192" s="19"/>
      <c r="B192" s="20" t="s">
        <v>263</v>
      </c>
      <c r="C192" s="21" t="s">
        <v>40</v>
      </c>
      <c r="D192" s="98">
        <v>5</v>
      </c>
      <c r="E192" s="98">
        <v>5</v>
      </c>
      <c r="F192" s="98">
        <v>5</v>
      </c>
      <c r="G192" s="98">
        <v>4</v>
      </c>
      <c r="H192" s="98">
        <v>19</v>
      </c>
      <c r="I192" s="99">
        <v>5500</v>
      </c>
      <c r="J192" s="99">
        <f t="shared" si="7"/>
        <v>104500</v>
      </c>
      <c r="K192" s="99"/>
      <c r="L192" s="19"/>
      <c r="M192" s="19"/>
      <c r="N192" s="24"/>
      <c r="O192" s="19"/>
      <c r="T192" s="25"/>
      <c r="W192" s="26"/>
    </row>
    <row r="193" spans="1:23" ht="18">
      <c r="A193" s="19"/>
      <c r="B193" s="20" t="s">
        <v>264</v>
      </c>
      <c r="C193" s="21" t="s">
        <v>40</v>
      </c>
      <c r="D193" s="98">
        <v>5</v>
      </c>
      <c r="E193" s="98">
        <v>5</v>
      </c>
      <c r="F193" s="98">
        <v>5</v>
      </c>
      <c r="G193" s="98">
        <v>4</v>
      </c>
      <c r="H193" s="98">
        <v>19</v>
      </c>
      <c r="I193" s="99">
        <v>5500</v>
      </c>
      <c r="J193" s="99">
        <f t="shared" si="7"/>
        <v>104500</v>
      </c>
      <c r="K193" s="99"/>
      <c r="L193" s="19"/>
      <c r="M193" s="19"/>
      <c r="N193" s="24"/>
      <c r="O193" s="19"/>
      <c r="T193" s="25"/>
      <c r="W193" s="26"/>
    </row>
    <row r="194" spans="1:23" ht="18">
      <c r="A194" s="19"/>
      <c r="B194" s="20" t="s">
        <v>265</v>
      </c>
      <c r="C194" s="21" t="s">
        <v>40</v>
      </c>
      <c r="D194" s="98">
        <v>5</v>
      </c>
      <c r="E194" s="98">
        <v>5</v>
      </c>
      <c r="F194" s="98">
        <v>5</v>
      </c>
      <c r="G194" s="98">
        <v>4</v>
      </c>
      <c r="H194" s="98">
        <v>19</v>
      </c>
      <c r="I194" s="99">
        <v>5500</v>
      </c>
      <c r="J194" s="99">
        <f t="shared" si="7"/>
        <v>104500</v>
      </c>
      <c r="K194" s="99"/>
      <c r="L194" s="19"/>
      <c r="M194" s="19"/>
      <c r="N194" s="24"/>
      <c r="O194" s="19"/>
      <c r="T194" s="25"/>
      <c r="W194" s="26"/>
    </row>
    <row r="195" spans="1:23" ht="18">
      <c r="A195" s="19"/>
      <c r="B195" s="20" t="s">
        <v>266</v>
      </c>
      <c r="C195" s="21" t="s">
        <v>40</v>
      </c>
      <c r="D195" s="98">
        <v>5</v>
      </c>
      <c r="E195" s="98">
        <v>5</v>
      </c>
      <c r="F195" s="98">
        <v>5</v>
      </c>
      <c r="G195" s="98">
        <v>4</v>
      </c>
      <c r="H195" s="98">
        <v>19</v>
      </c>
      <c r="I195" s="99">
        <v>5500</v>
      </c>
      <c r="J195" s="99">
        <f t="shared" si="7"/>
        <v>104500</v>
      </c>
      <c r="K195" s="99"/>
      <c r="L195" s="19"/>
      <c r="M195" s="19"/>
      <c r="N195" s="24"/>
      <c r="O195" s="19"/>
      <c r="T195" s="25"/>
      <c r="W195" s="26"/>
    </row>
    <row r="196" spans="1:23" ht="18">
      <c r="A196" s="19"/>
      <c r="B196" s="20" t="s">
        <v>267</v>
      </c>
      <c r="C196" s="21" t="s">
        <v>40</v>
      </c>
      <c r="D196" s="98">
        <v>5</v>
      </c>
      <c r="E196" s="98">
        <v>5</v>
      </c>
      <c r="F196" s="98">
        <v>5</v>
      </c>
      <c r="G196" s="98">
        <v>4</v>
      </c>
      <c r="H196" s="98">
        <v>19</v>
      </c>
      <c r="I196" s="99">
        <v>5500</v>
      </c>
      <c r="J196" s="99">
        <f t="shared" si="7"/>
        <v>104500</v>
      </c>
      <c r="K196" s="99"/>
      <c r="L196" s="19"/>
      <c r="M196" s="19"/>
      <c r="N196" s="24"/>
      <c r="O196" s="19"/>
      <c r="T196" s="25"/>
      <c r="W196" s="26"/>
    </row>
    <row r="197" spans="1:23" ht="18">
      <c r="A197" s="19"/>
      <c r="B197" s="20" t="s">
        <v>268</v>
      </c>
      <c r="C197" s="21" t="s">
        <v>40</v>
      </c>
      <c r="D197" s="98">
        <v>5</v>
      </c>
      <c r="E197" s="98">
        <v>5</v>
      </c>
      <c r="F197" s="98">
        <v>5</v>
      </c>
      <c r="G197" s="98">
        <v>4</v>
      </c>
      <c r="H197" s="98">
        <v>19</v>
      </c>
      <c r="I197" s="99">
        <v>5500</v>
      </c>
      <c r="J197" s="99">
        <f t="shared" si="7"/>
        <v>104500</v>
      </c>
      <c r="K197" s="99"/>
      <c r="L197" s="19"/>
      <c r="M197" s="19"/>
      <c r="N197" s="24"/>
      <c r="O197" s="19"/>
      <c r="T197" s="25"/>
      <c r="W197" s="26"/>
    </row>
    <row r="198" spans="1:23" ht="18">
      <c r="A198" s="19"/>
      <c r="B198" s="20" t="s">
        <v>269</v>
      </c>
      <c r="C198" s="21" t="s">
        <v>40</v>
      </c>
      <c r="D198" s="98">
        <v>5</v>
      </c>
      <c r="E198" s="98">
        <v>5</v>
      </c>
      <c r="F198" s="98">
        <v>5</v>
      </c>
      <c r="G198" s="98">
        <v>4</v>
      </c>
      <c r="H198" s="98">
        <v>19</v>
      </c>
      <c r="I198" s="99">
        <v>5500</v>
      </c>
      <c r="J198" s="99">
        <f t="shared" si="7"/>
        <v>104500</v>
      </c>
      <c r="K198" s="99"/>
      <c r="L198" s="19"/>
      <c r="M198" s="19"/>
      <c r="N198" s="24"/>
      <c r="O198" s="19"/>
      <c r="T198" s="25"/>
      <c r="W198" s="26"/>
    </row>
    <row r="199" spans="1:23" ht="18">
      <c r="A199" s="19"/>
      <c r="B199" s="20" t="s">
        <v>270</v>
      </c>
      <c r="C199" s="21" t="s">
        <v>40</v>
      </c>
      <c r="D199" s="98">
        <v>5</v>
      </c>
      <c r="E199" s="98">
        <v>5</v>
      </c>
      <c r="F199" s="98">
        <v>5</v>
      </c>
      <c r="G199" s="98">
        <v>4</v>
      </c>
      <c r="H199" s="98">
        <v>19</v>
      </c>
      <c r="I199" s="99">
        <v>5500</v>
      </c>
      <c r="J199" s="99">
        <f t="shared" si="7"/>
        <v>104500</v>
      </c>
      <c r="K199" s="99"/>
      <c r="L199" s="19"/>
      <c r="M199" s="19"/>
      <c r="N199" s="24"/>
      <c r="O199" s="19"/>
      <c r="T199" s="25"/>
      <c r="W199" s="26"/>
    </row>
    <row r="200" spans="1:23" ht="18">
      <c r="A200" s="19"/>
      <c r="B200" s="20" t="s">
        <v>271</v>
      </c>
      <c r="C200" s="21" t="s">
        <v>40</v>
      </c>
      <c r="D200" s="98">
        <v>5</v>
      </c>
      <c r="E200" s="98">
        <v>5</v>
      </c>
      <c r="F200" s="98">
        <v>5</v>
      </c>
      <c r="G200" s="98">
        <v>4</v>
      </c>
      <c r="H200" s="98">
        <v>19</v>
      </c>
      <c r="I200" s="99">
        <v>5500</v>
      </c>
      <c r="J200" s="99">
        <f t="shared" si="7"/>
        <v>104500</v>
      </c>
      <c r="K200" s="99"/>
      <c r="L200" s="19"/>
      <c r="M200" s="19"/>
      <c r="N200" s="24"/>
      <c r="O200" s="19"/>
      <c r="T200" s="25"/>
      <c r="W200" s="26"/>
    </row>
    <row r="201" spans="1:23" ht="18">
      <c r="A201" s="19"/>
      <c r="B201" s="20" t="s">
        <v>272</v>
      </c>
      <c r="C201" s="21" t="s">
        <v>40</v>
      </c>
      <c r="D201" s="98">
        <v>5</v>
      </c>
      <c r="E201" s="98">
        <v>5</v>
      </c>
      <c r="F201" s="98">
        <v>5</v>
      </c>
      <c r="G201" s="98">
        <v>4</v>
      </c>
      <c r="H201" s="98">
        <v>19</v>
      </c>
      <c r="I201" s="99">
        <v>5500</v>
      </c>
      <c r="J201" s="99">
        <f t="shared" si="7"/>
        <v>104500</v>
      </c>
      <c r="K201" s="99"/>
      <c r="L201" s="19"/>
      <c r="M201" s="19"/>
      <c r="N201" s="24"/>
      <c r="O201" s="19"/>
      <c r="T201" s="25"/>
      <c r="W201" s="26"/>
    </row>
    <row r="202" spans="1:15" ht="18">
      <c r="A202" s="19"/>
      <c r="B202" s="20" t="s">
        <v>273</v>
      </c>
      <c r="C202" s="21" t="s">
        <v>40</v>
      </c>
      <c r="D202" s="98">
        <v>5</v>
      </c>
      <c r="E202" s="98">
        <v>5</v>
      </c>
      <c r="F202" s="98">
        <v>5</v>
      </c>
      <c r="G202" s="98">
        <v>4</v>
      </c>
      <c r="H202" s="98">
        <v>19</v>
      </c>
      <c r="I202" s="99">
        <v>5500</v>
      </c>
      <c r="J202" s="99">
        <f t="shared" si="7"/>
        <v>104500</v>
      </c>
      <c r="K202" s="99"/>
      <c r="L202" s="19"/>
      <c r="M202" s="19"/>
      <c r="N202" s="24"/>
      <c r="O202" s="19"/>
    </row>
    <row r="203" spans="1:15" ht="18">
      <c r="A203" s="19"/>
      <c r="B203" s="20" t="s">
        <v>274</v>
      </c>
      <c r="C203" s="21" t="s">
        <v>40</v>
      </c>
      <c r="D203" s="98">
        <v>5</v>
      </c>
      <c r="E203" s="98">
        <v>5</v>
      </c>
      <c r="F203" s="98">
        <v>5</v>
      </c>
      <c r="G203" s="98">
        <v>4</v>
      </c>
      <c r="H203" s="98">
        <v>19</v>
      </c>
      <c r="I203" s="99">
        <v>5500</v>
      </c>
      <c r="J203" s="99">
        <f t="shared" si="7"/>
        <v>104500</v>
      </c>
      <c r="K203" s="99"/>
      <c r="L203" s="19"/>
      <c r="M203" s="19"/>
      <c r="N203" s="24"/>
      <c r="O203" s="19"/>
    </row>
    <row r="204" spans="1:15" ht="18">
      <c r="A204" s="19"/>
      <c r="B204" s="20" t="s">
        <v>275</v>
      </c>
      <c r="C204" s="21" t="s">
        <v>40</v>
      </c>
      <c r="D204" s="98">
        <v>5</v>
      </c>
      <c r="E204" s="98">
        <v>5</v>
      </c>
      <c r="F204" s="98">
        <v>5</v>
      </c>
      <c r="G204" s="98">
        <v>4</v>
      </c>
      <c r="H204" s="98">
        <v>19</v>
      </c>
      <c r="I204" s="99">
        <v>5500</v>
      </c>
      <c r="J204" s="99">
        <f t="shared" si="7"/>
        <v>104500</v>
      </c>
      <c r="K204" s="99"/>
      <c r="L204" s="19"/>
      <c r="M204" s="19"/>
      <c r="N204" s="24"/>
      <c r="O204" s="19"/>
    </row>
    <row r="205" spans="1:15" ht="18">
      <c r="A205" s="19"/>
      <c r="B205" s="20" t="s">
        <v>276</v>
      </c>
      <c r="C205" s="21" t="s">
        <v>40</v>
      </c>
      <c r="D205" s="98">
        <v>5</v>
      </c>
      <c r="E205" s="98">
        <v>5</v>
      </c>
      <c r="F205" s="98">
        <v>5</v>
      </c>
      <c r="G205" s="98">
        <v>5</v>
      </c>
      <c r="H205" s="98">
        <v>20</v>
      </c>
      <c r="I205" s="99">
        <v>5500</v>
      </c>
      <c r="J205" s="99">
        <f t="shared" si="7"/>
        <v>110000</v>
      </c>
      <c r="K205" s="99"/>
      <c r="L205" s="19"/>
      <c r="M205" s="19"/>
      <c r="N205" s="24"/>
      <c r="O205" s="19"/>
    </row>
    <row r="206" spans="1:15" ht="18">
      <c r="A206" s="19"/>
      <c r="B206" s="20" t="s">
        <v>277</v>
      </c>
      <c r="C206" s="21" t="s">
        <v>40</v>
      </c>
      <c r="D206" s="98">
        <v>5</v>
      </c>
      <c r="E206" s="98">
        <v>5</v>
      </c>
      <c r="F206" s="98">
        <v>5</v>
      </c>
      <c r="G206" s="98">
        <v>5</v>
      </c>
      <c r="H206" s="98">
        <v>20</v>
      </c>
      <c r="I206" s="99">
        <v>5500</v>
      </c>
      <c r="J206" s="99">
        <f t="shared" si="7"/>
        <v>110000</v>
      </c>
      <c r="K206" s="99"/>
      <c r="L206" s="19"/>
      <c r="M206" s="19"/>
      <c r="N206" s="24"/>
      <c r="O206" s="19"/>
    </row>
    <row r="207" spans="1:15" ht="18">
      <c r="A207" s="19"/>
      <c r="B207" s="20" t="s">
        <v>278</v>
      </c>
      <c r="C207" s="21" t="s">
        <v>40</v>
      </c>
      <c r="D207" s="98">
        <v>5</v>
      </c>
      <c r="E207" s="98">
        <v>5</v>
      </c>
      <c r="F207" s="98">
        <v>5</v>
      </c>
      <c r="G207" s="98">
        <v>5</v>
      </c>
      <c r="H207" s="98">
        <v>20</v>
      </c>
      <c r="I207" s="99">
        <v>5500</v>
      </c>
      <c r="J207" s="99">
        <f t="shared" si="7"/>
        <v>110000</v>
      </c>
      <c r="K207" s="99"/>
      <c r="L207" s="19"/>
      <c r="M207" s="19"/>
      <c r="N207" s="24"/>
      <c r="O207" s="19"/>
    </row>
    <row r="208" spans="1:15" ht="18">
      <c r="A208" s="19"/>
      <c r="B208" s="20" t="s">
        <v>279</v>
      </c>
      <c r="C208" s="21" t="s">
        <v>40</v>
      </c>
      <c r="D208" s="98">
        <v>5</v>
      </c>
      <c r="E208" s="98">
        <v>5</v>
      </c>
      <c r="F208" s="98">
        <v>5</v>
      </c>
      <c r="G208" s="98">
        <v>5</v>
      </c>
      <c r="H208" s="98">
        <v>20</v>
      </c>
      <c r="I208" s="99">
        <v>5500</v>
      </c>
      <c r="J208" s="99">
        <f t="shared" si="7"/>
        <v>110000</v>
      </c>
      <c r="K208" s="99"/>
      <c r="L208" s="19"/>
      <c r="M208" s="19"/>
      <c r="N208" s="24"/>
      <c r="O208" s="19"/>
    </row>
    <row r="209" spans="1:20" s="29" customFormat="1" ht="18">
      <c r="A209" s="19"/>
      <c r="B209" s="20" t="s">
        <v>280</v>
      </c>
      <c r="C209" s="21" t="s">
        <v>40</v>
      </c>
      <c r="D209" s="98">
        <v>4</v>
      </c>
      <c r="E209" s="98">
        <v>4</v>
      </c>
      <c r="F209" s="98">
        <v>3</v>
      </c>
      <c r="G209" s="98">
        <v>3</v>
      </c>
      <c r="H209" s="98">
        <v>14</v>
      </c>
      <c r="I209" s="99">
        <v>68775</v>
      </c>
      <c r="J209" s="99">
        <f>+H209*I209</f>
        <v>962850</v>
      </c>
      <c r="K209" s="99"/>
      <c r="L209" s="19"/>
      <c r="M209" s="19"/>
      <c r="N209" s="24"/>
      <c r="O209" s="19"/>
      <c r="T209" s="30" t="s">
        <v>281</v>
      </c>
    </row>
    <row r="210" spans="1:15" ht="18">
      <c r="A210" s="19"/>
      <c r="B210" s="20" t="s">
        <v>282</v>
      </c>
      <c r="C210" s="21" t="s">
        <v>40</v>
      </c>
      <c r="D210" s="98">
        <v>82</v>
      </c>
      <c r="E210" s="98">
        <v>82</v>
      </c>
      <c r="F210" s="98">
        <v>82</v>
      </c>
      <c r="G210" s="98">
        <v>81</v>
      </c>
      <c r="H210" s="98">
        <v>327</v>
      </c>
      <c r="I210" s="99">
        <v>15</v>
      </c>
      <c r="J210" s="99">
        <f>+'PACC - SNCC.F.053 (4)'!$H210*'PACC - SNCC.F.053 (4)'!$I210</f>
        <v>4905</v>
      </c>
      <c r="K210" s="99"/>
      <c r="L210" s="19"/>
      <c r="M210" s="19"/>
      <c r="N210" s="24"/>
      <c r="O210" s="19"/>
    </row>
    <row r="211" spans="1:23" ht="18">
      <c r="A211" s="19"/>
      <c r="B211" s="20" t="s">
        <v>283</v>
      </c>
      <c r="C211" s="21" t="s">
        <v>40</v>
      </c>
      <c r="D211" s="98">
        <v>1</v>
      </c>
      <c r="E211" s="98">
        <v>1</v>
      </c>
      <c r="F211" s="98">
        <v>0</v>
      </c>
      <c r="G211" s="98">
        <v>0</v>
      </c>
      <c r="H211" s="98">
        <v>2</v>
      </c>
      <c r="I211" s="99">
        <v>7542</v>
      </c>
      <c r="J211" s="99">
        <f>+H211*I211</f>
        <v>15084</v>
      </c>
      <c r="K211" s="99"/>
      <c r="L211" s="19"/>
      <c r="M211" s="19"/>
      <c r="N211" s="24"/>
      <c r="O211" s="19"/>
      <c r="T211" s="25"/>
      <c r="W211" s="26"/>
    </row>
    <row r="212" spans="1:23" ht="20.25" customHeight="1">
      <c r="A212" s="19"/>
      <c r="B212" s="20" t="s">
        <v>284</v>
      </c>
      <c r="C212" s="21" t="s">
        <v>40</v>
      </c>
      <c r="D212" s="98">
        <v>592</v>
      </c>
      <c r="E212" s="98">
        <v>592</v>
      </c>
      <c r="F212" s="98">
        <v>591</v>
      </c>
      <c r="G212" s="98">
        <v>591</v>
      </c>
      <c r="H212" s="98">
        <v>2366</v>
      </c>
      <c r="I212" s="99">
        <v>13</v>
      </c>
      <c r="J212" s="99">
        <f>+'PACC - SNCC.F.053 (4)'!$H212*'PACC - SNCC.F.053 (4)'!$I212</f>
        <v>30758</v>
      </c>
      <c r="K212" s="99"/>
      <c r="L212" s="19"/>
      <c r="M212" s="19"/>
      <c r="N212" s="24"/>
      <c r="O212" s="19"/>
      <c r="T212" s="25"/>
      <c r="W212" s="26"/>
    </row>
    <row r="213" spans="1:23" ht="18">
      <c r="A213" s="19"/>
      <c r="B213" s="20" t="s">
        <v>285</v>
      </c>
      <c r="C213" s="21" t="s">
        <v>40</v>
      </c>
      <c r="D213" s="98">
        <v>3</v>
      </c>
      <c r="E213" s="98">
        <v>3</v>
      </c>
      <c r="F213" s="98">
        <v>2</v>
      </c>
      <c r="G213" s="98">
        <v>2</v>
      </c>
      <c r="H213" s="98">
        <v>10</v>
      </c>
      <c r="I213" s="99">
        <v>4644</v>
      </c>
      <c r="J213" s="99">
        <f>+'PACC - SNCC.F.053 (4)'!$H213*'PACC - SNCC.F.053 (4)'!$I213</f>
        <v>46440</v>
      </c>
      <c r="K213" s="99"/>
      <c r="L213" s="19"/>
      <c r="M213" s="19"/>
      <c r="N213" s="24"/>
      <c r="O213" s="19"/>
      <c r="T213" s="25" t="s">
        <v>23</v>
      </c>
      <c r="W213" s="26"/>
    </row>
    <row r="214" spans="1:23" ht="18">
      <c r="A214" s="19"/>
      <c r="B214" s="20" t="s">
        <v>286</v>
      </c>
      <c r="C214" s="21" t="s">
        <v>40</v>
      </c>
      <c r="D214" s="98">
        <v>122</v>
      </c>
      <c r="E214" s="98">
        <v>122</v>
      </c>
      <c r="F214" s="98">
        <v>122</v>
      </c>
      <c r="G214" s="98">
        <v>122</v>
      </c>
      <c r="H214" s="98">
        <v>488</v>
      </c>
      <c r="I214" s="99">
        <v>495</v>
      </c>
      <c r="J214" s="99">
        <f>+'PACC - SNCC.F.053 (4)'!$H214*'PACC - SNCC.F.053 (4)'!$I214</f>
        <v>241560</v>
      </c>
      <c r="K214" s="99"/>
      <c r="L214" s="19"/>
      <c r="M214" s="19"/>
      <c r="N214" s="24"/>
      <c r="O214" s="19"/>
      <c r="T214" s="25"/>
      <c r="W214" s="26"/>
    </row>
    <row r="215" spans="1:23" ht="18">
      <c r="A215" s="19"/>
      <c r="B215" s="20" t="s">
        <v>287</v>
      </c>
      <c r="C215" s="21" t="s">
        <v>40</v>
      </c>
      <c r="D215" s="98">
        <v>117</v>
      </c>
      <c r="E215" s="98">
        <v>117</v>
      </c>
      <c r="F215" s="98">
        <v>117</v>
      </c>
      <c r="G215" s="98">
        <v>117</v>
      </c>
      <c r="H215" s="98">
        <v>468</v>
      </c>
      <c r="I215" s="99">
        <v>495</v>
      </c>
      <c r="J215" s="99">
        <f>+'PACC - SNCC.F.053 (4)'!$H215*'PACC - SNCC.F.053 (4)'!$I215</f>
        <v>231660</v>
      </c>
      <c r="K215" s="99"/>
      <c r="L215" s="19"/>
      <c r="M215" s="19"/>
      <c r="N215" s="24"/>
      <c r="O215" s="19"/>
      <c r="T215" s="25"/>
      <c r="W215" s="26"/>
    </row>
    <row r="216" spans="1:23" ht="18">
      <c r="A216" s="19"/>
      <c r="B216" s="20" t="s">
        <v>288</v>
      </c>
      <c r="C216" s="21" t="s">
        <v>40</v>
      </c>
      <c r="D216" s="98">
        <v>105</v>
      </c>
      <c r="E216" s="98">
        <v>105</v>
      </c>
      <c r="F216" s="98">
        <v>104</v>
      </c>
      <c r="G216" s="98">
        <v>104</v>
      </c>
      <c r="H216" s="98">
        <v>418</v>
      </c>
      <c r="I216" s="99">
        <v>495</v>
      </c>
      <c r="J216" s="99">
        <f>+'PACC - SNCC.F.053 (4)'!$H216*'PACC - SNCC.F.053 (4)'!$I216</f>
        <v>206910</v>
      </c>
      <c r="K216" s="99"/>
      <c r="L216" s="19"/>
      <c r="M216" s="19"/>
      <c r="N216" s="24"/>
      <c r="O216" s="19"/>
      <c r="T216" s="25"/>
      <c r="W216" s="26"/>
    </row>
    <row r="217" spans="1:23" ht="18">
      <c r="A217" s="19"/>
      <c r="B217" s="20" t="s">
        <v>289</v>
      </c>
      <c r="C217" s="21" t="s">
        <v>40</v>
      </c>
      <c r="D217" s="98">
        <v>13</v>
      </c>
      <c r="E217" s="98">
        <v>13</v>
      </c>
      <c r="F217" s="98">
        <v>12</v>
      </c>
      <c r="G217" s="98">
        <v>12</v>
      </c>
      <c r="H217" s="98">
        <v>50</v>
      </c>
      <c r="I217" s="99">
        <v>110</v>
      </c>
      <c r="J217" s="99">
        <f>+H217*I217</f>
        <v>5500</v>
      </c>
      <c r="K217" s="99"/>
      <c r="L217" s="19"/>
      <c r="M217" s="19"/>
      <c r="N217" s="24"/>
      <c r="O217" s="19"/>
      <c r="T217" s="25"/>
      <c r="W217" s="26"/>
    </row>
    <row r="218" spans="1:20" ht="18">
      <c r="A218" s="19"/>
      <c r="B218" s="20" t="s">
        <v>290</v>
      </c>
      <c r="C218" s="21" t="s">
        <v>40</v>
      </c>
      <c r="D218" s="98">
        <v>88</v>
      </c>
      <c r="E218" s="98">
        <v>88</v>
      </c>
      <c r="F218" s="98">
        <v>88</v>
      </c>
      <c r="G218" s="98">
        <v>87</v>
      </c>
      <c r="H218" s="98">
        <v>351</v>
      </c>
      <c r="I218" s="99">
        <v>80</v>
      </c>
      <c r="J218" s="99">
        <f>+H218*I218</f>
        <v>28080</v>
      </c>
      <c r="K218" s="99"/>
      <c r="L218" s="19"/>
      <c r="M218" s="19"/>
      <c r="N218" s="24"/>
      <c r="O218" s="19"/>
      <c r="T218" s="25" t="s">
        <v>291</v>
      </c>
    </row>
    <row r="219" spans="1:20" ht="18">
      <c r="A219" s="19"/>
      <c r="B219" s="20" t="s">
        <v>292</v>
      </c>
      <c r="C219" s="21" t="s">
        <v>40</v>
      </c>
      <c r="D219" s="98">
        <v>83</v>
      </c>
      <c r="E219" s="98">
        <v>83</v>
      </c>
      <c r="F219" s="98">
        <v>82</v>
      </c>
      <c r="G219" s="98">
        <v>82</v>
      </c>
      <c r="H219" s="98">
        <v>330</v>
      </c>
      <c r="I219" s="99">
        <v>25</v>
      </c>
      <c r="J219" s="99">
        <f>+'PACC - SNCC.F.053 (4)'!$H219*'PACC - SNCC.F.053 (4)'!$I219</f>
        <v>8250</v>
      </c>
      <c r="K219" s="99"/>
      <c r="L219" s="19"/>
      <c r="M219" s="19"/>
      <c r="N219" s="24"/>
      <c r="O219" s="19"/>
      <c r="T219" s="25" t="s">
        <v>293</v>
      </c>
    </row>
    <row r="220" spans="1:20" ht="18">
      <c r="A220" s="19"/>
      <c r="B220" s="20" t="s">
        <v>294</v>
      </c>
      <c r="C220" s="21" t="s">
        <v>40</v>
      </c>
      <c r="D220" s="98">
        <v>18</v>
      </c>
      <c r="E220" s="98">
        <v>18</v>
      </c>
      <c r="F220" s="98">
        <v>18</v>
      </c>
      <c r="G220" s="98">
        <v>17</v>
      </c>
      <c r="H220" s="98">
        <v>71</v>
      </c>
      <c r="I220" s="99">
        <v>25</v>
      </c>
      <c r="J220" s="99">
        <f>+'PACC - SNCC.F.053 (4)'!$H220*'PACC - SNCC.F.053 (4)'!$I220</f>
        <v>1775</v>
      </c>
      <c r="K220" s="99"/>
      <c r="L220" s="19"/>
      <c r="M220" s="19"/>
      <c r="N220" s="24"/>
      <c r="O220" s="19"/>
      <c r="T220" s="25" t="s">
        <v>295</v>
      </c>
    </row>
    <row r="221" spans="1:20" ht="18">
      <c r="A221" s="19"/>
      <c r="B221" s="20" t="s">
        <v>296</v>
      </c>
      <c r="C221" s="21" t="s">
        <v>40</v>
      </c>
      <c r="D221" s="98">
        <v>27</v>
      </c>
      <c r="E221" s="98">
        <v>27</v>
      </c>
      <c r="F221" s="98">
        <v>27</v>
      </c>
      <c r="G221" s="98">
        <v>27</v>
      </c>
      <c r="H221" s="98">
        <v>108</v>
      </c>
      <c r="I221" s="99">
        <v>984</v>
      </c>
      <c r="J221" s="99">
        <f>+H221*I221</f>
        <v>106272</v>
      </c>
      <c r="K221" s="99"/>
      <c r="L221" s="19"/>
      <c r="M221" s="19"/>
      <c r="N221" s="24"/>
      <c r="O221" s="19"/>
      <c r="T221" s="25" t="s">
        <v>297</v>
      </c>
    </row>
    <row r="222" spans="1:20" ht="18">
      <c r="A222" s="19"/>
      <c r="B222" s="20" t="s">
        <v>298</v>
      </c>
      <c r="C222" s="21" t="s">
        <v>40</v>
      </c>
      <c r="D222" s="98">
        <v>15</v>
      </c>
      <c r="E222" s="98">
        <v>14</v>
      </c>
      <c r="F222" s="98">
        <v>14</v>
      </c>
      <c r="G222" s="98">
        <v>14</v>
      </c>
      <c r="H222" s="98">
        <v>57</v>
      </c>
      <c r="I222" s="99">
        <v>115</v>
      </c>
      <c r="J222" s="99">
        <f>+H222*I222</f>
        <v>6555</v>
      </c>
      <c r="K222" s="99"/>
      <c r="L222" s="19"/>
      <c r="M222" s="19"/>
      <c r="N222" s="24"/>
      <c r="O222" s="19"/>
      <c r="T222" s="25" t="s">
        <v>299</v>
      </c>
    </row>
    <row r="223" spans="1:20" ht="18">
      <c r="A223" s="19"/>
      <c r="B223" s="20" t="s">
        <v>300</v>
      </c>
      <c r="C223" s="21" t="s">
        <v>40</v>
      </c>
      <c r="D223" s="98">
        <v>183</v>
      </c>
      <c r="E223" s="98">
        <v>183</v>
      </c>
      <c r="F223" s="98">
        <v>183</v>
      </c>
      <c r="G223" s="98">
        <v>183</v>
      </c>
      <c r="H223" s="98">
        <v>732</v>
      </c>
      <c r="I223" s="99">
        <v>115</v>
      </c>
      <c r="J223" s="99">
        <f>+H223*I223</f>
        <v>84180</v>
      </c>
      <c r="K223" s="99"/>
      <c r="L223" s="19"/>
      <c r="M223" s="19"/>
      <c r="N223" s="24"/>
      <c r="O223" s="19"/>
      <c r="T223" s="25" t="s">
        <v>301</v>
      </c>
    </row>
    <row r="224" spans="1:20" ht="18">
      <c r="A224" s="19"/>
      <c r="B224" s="20" t="s">
        <v>302</v>
      </c>
      <c r="C224" s="21" t="s">
        <v>40</v>
      </c>
      <c r="D224" s="98">
        <v>144</v>
      </c>
      <c r="E224" s="98">
        <v>144</v>
      </c>
      <c r="F224" s="98">
        <v>143</v>
      </c>
      <c r="G224" s="98">
        <v>143</v>
      </c>
      <c r="H224" s="98">
        <v>574</v>
      </c>
      <c r="I224" s="99">
        <v>115</v>
      </c>
      <c r="J224" s="99">
        <f>+'PACC - SNCC.F.053 (4)'!$H224*'PACC - SNCC.F.053 (4)'!$I224</f>
        <v>66010</v>
      </c>
      <c r="K224" s="99"/>
      <c r="L224" s="19"/>
      <c r="M224" s="19"/>
      <c r="N224" s="24"/>
      <c r="O224" s="19"/>
      <c r="T224" s="25" t="s">
        <v>303</v>
      </c>
    </row>
    <row r="225" spans="1:20" ht="18">
      <c r="A225" s="19"/>
      <c r="B225" s="20" t="s">
        <v>304</v>
      </c>
      <c r="C225" s="21" t="s">
        <v>40</v>
      </c>
      <c r="D225" s="98">
        <v>50</v>
      </c>
      <c r="E225" s="98">
        <v>50</v>
      </c>
      <c r="F225" s="98">
        <v>50</v>
      </c>
      <c r="G225" s="98">
        <v>50</v>
      </c>
      <c r="H225" s="98">
        <v>200</v>
      </c>
      <c r="I225" s="99">
        <v>115</v>
      </c>
      <c r="J225" s="99">
        <f>+'PACC - SNCC.F.053 (4)'!$H225*'PACC - SNCC.F.053 (4)'!$I225</f>
        <v>23000</v>
      </c>
      <c r="K225" s="99"/>
      <c r="L225" s="19"/>
      <c r="M225" s="19"/>
      <c r="N225" s="24"/>
      <c r="O225" s="19"/>
      <c r="T225" s="25" t="s">
        <v>305</v>
      </c>
    </row>
    <row r="226" spans="1:23" ht="18">
      <c r="A226" s="19"/>
      <c r="B226" s="20" t="s">
        <v>306</v>
      </c>
      <c r="C226" s="21" t="s">
        <v>40</v>
      </c>
      <c r="D226" s="98">
        <v>161</v>
      </c>
      <c r="E226" s="98">
        <v>161</v>
      </c>
      <c r="F226" s="98">
        <v>161</v>
      </c>
      <c r="G226" s="98">
        <v>160</v>
      </c>
      <c r="H226" s="98">
        <v>643</v>
      </c>
      <c r="I226" s="99">
        <v>83</v>
      </c>
      <c r="J226" s="99">
        <f>+'PACC - SNCC.F.053 (4)'!$H226*'PACC - SNCC.F.053 (4)'!$I226</f>
        <v>53369</v>
      </c>
      <c r="K226" s="99"/>
      <c r="L226" s="19"/>
      <c r="M226" s="19"/>
      <c r="N226" s="24"/>
      <c r="O226" s="19"/>
      <c r="T226" s="25" t="s">
        <v>307</v>
      </c>
      <c r="W226" s="26"/>
    </row>
    <row r="227" spans="1:20" ht="18">
      <c r="A227" s="19"/>
      <c r="B227" s="20" t="s">
        <v>308</v>
      </c>
      <c r="C227" s="21" t="s">
        <v>40</v>
      </c>
      <c r="D227" s="98">
        <v>394</v>
      </c>
      <c r="E227" s="98">
        <v>393</v>
      </c>
      <c r="F227" s="98">
        <v>393</v>
      </c>
      <c r="G227" s="98">
        <v>393</v>
      </c>
      <c r="H227" s="98">
        <v>1573</v>
      </c>
      <c r="I227" s="99">
        <v>50</v>
      </c>
      <c r="J227" s="99">
        <f>+'PACC - SNCC.F.053 (4)'!$H227*'PACC - SNCC.F.053 (4)'!$I227</f>
        <v>78650</v>
      </c>
      <c r="K227" s="99"/>
      <c r="L227" s="19"/>
      <c r="M227" s="19"/>
      <c r="N227" s="24"/>
      <c r="O227" s="19"/>
      <c r="T227" s="25" t="s">
        <v>309</v>
      </c>
    </row>
    <row r="228" spans="1:20" ht="18">
      <c r="A228" s="19"/>
      <c r="B228" s="20" t="s">
        <v>310</v>
      </c>
      <c r="C228" s="21" t="s">
        <v>40</v>
      </c>
      <c r="D228" s="98">
        <v>363</v>
      </c>
      <c r="E228" s="98">
        <v>363</v>
      </c>
      <c r="F228" s="98">
        <v>363</v>
      </c>
      <c r="G228" s="98">
        <v>362</v>
      </c>
      <c r="H228" s="98">
        <v>1451</v>
      </c>
      <c r="I228" s="99">
        <v>26</v>
      </c>
      <c r="J228" s="99">
        <f>+'PACC - SNCC.F.053 (4)'!$H228*'PACC - SNCC.F.053 (4)'!$I228</f>
        <v>37726</v>
      </c>
      <c r="K228" s="99"/>
      <c r="L228" s="19"/>
      <c r="M228" s="19"/>
      <c r="N228" s="24"/>
      <c r="O228" s="19"/>
      <c r="T228" s="25" t="s">
        <v>311</v>
      </c>
    </row>
    <row r="229" spans="1:20" ht="18">
      <c r="A229" s="19"/>
      <c r="B229" s="20" t="s">
        <v>312</v>
      </c>
      <c r="C229" s="21" t="s">
        <v>40</v>
      </c>
      <c r="D229" s="98">
        <v>117</v>
      </c>
      <c r="E229" s="98">
        <v>117</v>
      </c>
      <c r="F229" s="98">
        <v>117</v>
      </c>
      <c r="G229" s="98">
        <v>116</v>
      </c>
      <c r="H229" s="98">
        <v>499</v>
      </c>
      <c r="I229" s="99">
        <v>159</v>
      </c>
      <c r="J229" s="99">
        <f>+'PACC - SNCC.F.053 (4)'!$H229*'PACC - SNCC.F.053 (4)'!$I229</f>
        <v>79341</v>
      </c>
      <c r="K229" s="99"/>
      <c r="L229" s="19"/>
      <c r="M229" s="19"/>
      <c r="N229" s="24"/>
      <c r="O229" s="19"/>
      <c r="T229" s="25" t="s">
        <v>124</v>
      </c>
    </row>
    <row r="230" spans="1:23" ht="18">
      <c r="A230" s="19"/>
      <c r="B230" s="20" t="s">
        <v>313</v>
      </c>
      <c r="C230" s="21" t="s">
        <v>40</v>
      </c>
      <c r="D230" s="98">
        <v>220</v>
      </c>
      <c r="E230" s="98">
        <v>220</v>
      </c>
      <c r="F230" s="98">
        <v>220</v>
      </c>
      <c r="G230" s="98">
        <v>219</v>
      </c>
      <c r="H230" s="98">
        <v>879</v>
      </c>
      <c r="I230" s="99">
        <v>51</v>
      </c>
      <c r="J230" s="99">
        <f>+'PACC - SNCC.F.053 (4)'!$H230*'PACC - SNCC.F.053 (4)'!$I230</f>
        <v>44829</v>
      </c>
      <c r="K230" s="99"/>
      <c r="L230" s="19"/>
      <c r="M230" s="19"/>
      <c r="N230" s="24"/>
      <c r="O230" s="19"/>
      <c r="T230" s="25" t="s">
        <v>314</v>
      </c>
      <c r="W230" s="26"/>
    </row>
    <row r="231" spans="1:23" ht="18">
      <c r="A231" s="19"/>
      <c r="B231" s="20" t="s">
        <v>315</v>
      </c>
      <c r="C231" s="21" t="s">
        <v>40</v>
      </c>
      <c r="D231" s="98">
        <v>220</v>
      </c>
      <c r="E231" s="98">
        <v>220</v>
      </c>
      <c r="F231" s="98">
        <v>220</v>
      </c>
      <c r="G231" s="98">
        <v>219</v>
      </c>
      <c r="H231" s="98">
        <v>879</v>
      </c>
      <c r="I231" s="99">
        <v>43</v>
      </c>
      <c r="J231" s="99">
        <f>+'PACC - SNCC.F.053 (4)'!$H231*'PACC - SNCC.F.053 (4)'!$I231</f>
        <v>37797</v>
      </c>
      <c r="K231" s="99"/>
      <c r="L231" s="19"/>
      <c r="M231" s="19"/>
      <c r="N231" s="24"/>
      <c r="O231" s="19"/>
      <c r="T231" s="25"/>
      <c r="W231" s="26"/>
    </row>
    <row r="232" spans="1:23" ht="18">
      <c r="A232" s="19"/>
      <c r="B232" s="20" t="s">
        <v>316</v>
      </c>
      <c r="C232" s="21" t="s">
        <v>40</v>
      </c>
      <c r="D232" s="98">
        <v>258</v>
      </c>
      <c r="E232" s="98">
        <v>258</v>
      </c>
      <c r="F232" s="98">
        <v>257</v>
      </c>
      <c r="G232" s="98">
        <v>257</v>
      </c>
      <c r="H232" s="98">
        <v>1030</v>
      </c>
      <c r="I232" s="99">
        <v>217</v>
      </c>
      <c r="J232" s="99">
        <f>+'PACC - SNCC.F.053 (4)'!$H232*'PACC - SNCC.F.053 (4)'!$I232</f>
        <v>223510</v>
      </c>
      <c r="K232" s="99"/>
      <c r="L232" s="19"/>
      <c r="M232" s="19"/>
      <c r="N232" s="24"/>
      <c r="O232" s="19"/>
      <c r="T232" s="25"/>
      <c r="W232" s="26"/>
    </row>
    <row r="233" spans="1:23" ht="18">
      <c r="A233" s="19"/>
      <c r="B233" s="20" t="s">
        <v>317</v>
      </c>
      <c r="C233" s="21" t="s">
        <v>40</v>
      </c>
      <c r="D233" s="98">
        <v>405</v>
      </c>
      <c r="E233" s="98">
        <v>405</v>
      </c>
      <c r="F233" s="98">
        <v>405</v>
      </c>
      <c r="G233" s="98">
        <v>405</v>
      </c>
      <c r="H233" s="98">
        <v>1620</v>
      </c>
      <c r="I233" s="99">
        <v>428</v>
      </c>
      <c r="J233" s="99">
        <f>+'PACC - SNCC.F.053 (4)'!$H233*'PACC - SNCC.F.053 (4)'!$I233</f>
        <v>693360</v>
      </c>
      <c r="K233" s="99"/>
      <c r="L233" s="19"/>
      <c r="M233" s="19"/>
      <c r="N233" s="24"/>
      <c r="O233" s="19"/>
      <c r="T233" s="25"/>
      <c r="W233" s="26"/>
    </row>
    <row r="234" spans="1:23" ht="18">
      <c r="A234" s="19"/>
      <c r="B234" s="20" t="s">
        <v>318</v>
      </c>
      <c r="C234" s="21" t="s">
        <v>40</v>
      </c>
      <c r="D234" s="98">
        <v>71</v>
      </c>
      <c r="E234" s="98">
        <v>71</v>
      </c>
      <c r="F234" s="98">
        <v>71</v>
      </c>
      <c r="G234" s="98">
        <v>70</v>
      </c>
      <c r="H234" s="98">
        <v>283</v>
      </c>
      <c r="I234" s="99">
        <v>455</v>
      </c>
      <c r="J234" s="99">
        <f>+'PACC - SNCC.F.053 (4)'!$H234*'PACC - SNCC.F.053 (4)'!$I234</f>
        <v>128765</v>
      </c>
      <c r="K234" s="99"/>
      <c r="L234" s="19"/>
      <c r="M234" s="19"/>
      <c r="N234" s="24"/>
      <c r="O234" s="19"/>
      <c r="T234" s="25"/>
      <c r="W234" s="26"/>
    </row>
    <row r="235" spans="1:23" ht="18">
      <c r="A235" s="19"/>
      <c r="B235" s="20" t="s">
        <v>319</v>
      </c>
      <c r="C235" s="21" t="s">
        <v>40</v>
      </c>
      <c r="D235" s="98">
        <v>84</v>
      </c>
      <c r="E235" s="98">
        <v>84</v>
      </c>
      <c r="F235" s="98">
        <v>83</v>
      </c>
      <c r="G235" s="98">
        <v>83</v>
      </c>
      <c r="H235" s="98">
        <v>334</v>
      </c>
      <c r="I235" s="99">
        <v>450</v>
      </c>
      <c r="J235" s="99">
        <f>+'PACC - SNCC.F.053 (4)'!$H235*'PACC - SNCC.F.053 (4)'!$I235</f>
        <v>150300</v>
      </c>
      <c r="K235" s="99"/>
      <c r="L235" s="19"/>
      <c r="M235" s="19"/>
      <c r="N235" s="24"/>
      <c r="O235" s="19"/>
      <c r="T235" s="25"/>
      <c r="W235" s="26"/>
    </row>
    <row r="236" spans="1:23" ht="18">
      <c r="A236" s="19"/>
      <c r="B236" s="20" t="s">
        <v>320</v>
      </c>
      <c r="C236" s="21" t="s">
        <v>40</v>
      </c>
      <c r="D236" s="98">
        <v>264</v>
      </c>
      <c r="E236" s="98">
        <v>264</v>
      </c>
      <c r="F236" s="98">
        <v>264</v>
      </c>
      <c r="G236" s="98">
        <v>263</v>
      </c>
      <c r="H236" s="98">
        <v>1055</v>
      </c>
      <c r="I236" s="99">
        <v>32.42</v>
      </c>
      <c r="J236" s="99">
        <f>+'PACC - SNCC.F.053 (4)'!$H236*'PACC - SNCC.F.053 (4)'!$I236</f>
        <v>34203.1</v>
      </c>
      <c r="K236" s="99"/>
      <c r="L236" s="19"/>
      <c r="M236" s="19"/>
      <c r="N236" s="24"/>
      <c r="O236" s="19"/>
      <c r="T236" s="25"/>
      <c r="W236" s="26"/>
    </row>
    <row r="237" spans="1:23" ht="18">
      <c r="A237" s="19"/>
      <c r="B237" s="20" t="s">
        <v>321</v>
      </c>
      <c r="C237" s="21" t="s">
        <v>40</v>
      </c>
      <c r="D237" s="98">
        <v>1130</v>
      </c>
      <c r="E237" s="98">
        <v>1130</v>
      </c>
      <c r="F237" s="98">
        <v>1130</v>
      </c>
      <c r="G237" s="98">
        <v>1129</v>
      </c>
      <c r="H237" s="98">
        <v>4519</v>
      </c>
      <c r="I237" s="99">
        <v>30</v>
      </c>
      <c r="J237" s="99">
        <f>+'PACC - SNCC.F.053 (4)'!$H237*'PACC - SNCC.F.053 (4)'!$I237</f>
        <v>135570</v>
      </c>
      <c r="K237" s="99"/>
      <c r="L237" s="19"/>
      <c r="M237" s="19"/>
      <c r="N237" s="24"/>
      <c r="O237" s="19"/>
      <c r="T237" s="25"/>
      <c r="W237" s="26"/>
    </row>
    <row r="238" spans="1:23" ht="18">
      <c r="A238" s="19"/>
      <c r="B238" s="20" t="s">
        <v>322</v>
      </c>
      <c r="C238" s="21" t="s">
        <v>40</v>
      </c>
      <c r="D238" s="98">
        <v>557</v>
      </c>
      <c r="E238" s="98">
        <v>557</v>
      </c>
      <c r="F238" s="98">
        <v>556</v>
      </c>
      <c r="G238" s="98">
        <v>556</v>
      </c>
      <c r="H238" s="98">
        <v>2226</v>
      </c>
      <c r="I238" s="99">
        <v>30</v>
      </c>
      <c r="J238" s="99">
        <f>+'PACC - SNCC.F.053 (4)'!$H238*'PACC - SNCC.F.053 (4)'!$I238</f>
        <v>66780</v>
      </c>
      <c r="K238" s="99"/>
      <c r="L238" s="19"/>
      <c r="M238" s="19"/>
      <c r="N238" s="24"/>
      <c r="O238" s="19"/>
      <c r="T238" s="25"/>
      <c r="W238" s="26"/>
    </row>
    <row r="239" spans="1:23" ht="18">
      <c r="A239" s="19"/>
      <c r="B239" s="20" t="s">
        <v>323</v>
      </c>
      <c r="C239" s="21" t="s">
        <v>40</v>
      </c>
      <c r="D239" s="98">
        <v>157</v>
      </c>
      <c r="E239" s="98">
        <v>157</v>
      </c>
      <c r="F239" s="98">
        <v>157</v>
      </c>
      <c r="G239" s="98">
        <v>156</v>
      </c>
      <c r="H239" s="98">
        <v>627</v>
      </c>
      <c r="I239" s="99">
        <v>27.9</v>
      </c>
      <c r="J239" s="99">
        <f>+'PACC - SNCC.F.053 (4)'!$H239*'PACC - SNCC.F.053 (4)'!$I239</f>
        <v>17493.3</v>
      </c>
      <c r="K239" s="99"/>
      <c r="L239" s="19"/>
      <c r="M239" s="19"/>
      <c r="N239" s="24"/>
      <c r="O239" s="19"/>
      <c r="T239" s="25"/>
      <c r="W239" s="26"/>
    </row>
    <row r="240" spans="1:23" ht="18">
      <c r="A240" s="19"/>
      <c r="B240" s="20" t="s">
        <v>324</v>
      </c>
      <c r="C240" s="21" t="s">
        <v>40</v>
      </c>
      <c r="D240" s="98">
        <v>134</v>
      </c>
      <c r="E240" s="98">
        <v>134</v>
      </c>
      <c r="F240" s="98">
        <v>134</v>
      </c>
      <c r="G240" s="98">
        <v>134</v>
      </c>
      <c r="H240" s="98">
        <v>536</v>
      </c>
      <c r="I240" s="99">
        <v>35</v>
      </c>
      <c r="J240" s="99">
        <f>+'PACC - SNCC.F.053 (4)'!$H240*'PACC - SNCC.F.053 (4)'!$I240</f>
        <v>18760</v>
      </c>
      <c r="K240" s="99"/>
      <c r="L240" s="19"/>
      <c r="M240" s="19"/>
      <c r="N240" s="24"/>
      <c r="O240" s="19"/>
      <c r="T240" s="25"/>
      <c r="W240" s="26"/>
    </row>
    <row r="241" spans="1:23" ht="18">
      <c r="A241" s="19"/>
      <c r="B241" s="20" t="s">
        <v>325</v>
      </c>
      <c r="C241" s="21" t="s">
        <v>40</v>
      </c>
      <c r="D241" s="98">
        <v>210</v>
      </c>
      <c r="E241" s="98">
        <v>210</v>
      </c>
      <c r="F241" s="98">
        <v>210</v>
      </c>
      <c r="G241" s="98">
        <v>209</v>
      </c>
      <c r="H241" s="98">
        <v>839</v>
      </c>
      <c r="I241" s="99">
        <v>21</v>
      </c>
      <c r="J241" s="99">
        <f>+'PACC - SNCC.F.053 (4)'!$H241*'PACC - SNCC.F.053 (4)'!$I241</f>
        <v>17619</v>
      </c>
      <c r="K241" s="99"/>
      <c r="L241" s="19"/>
      <c r="M241" s="19"/>
      <c r="N241" s="24"/>
      <c r="O241" s="19"/>
      <c r="T241" s="25"/>
      <c r="W241" s="26"/>
    </row>
    <row r="242" spans="1:23" ht="18">
      <c r="A242" s="19"/>
      <c r="B242" s="20" t="s">
        <v>326</v>
      </c>
      <c r="C242" s="21" t="s">
        <v>40</v>
      </c>
      <c r="D242" s="98">
        <v>100</v>
      </c>
      <c r="E242" s="98">
        <v>100</v>
      </c>
      <c r="F242" s="98">
        <v>100</v>
      </c>
      <c r="G242" s="98">
        <v>100</v>
      </c>
      <c r="H242" s="98">
        <v>400</v>
      </c>
      <c r="I242" s="99">
        <v>31.3</v>
      </c>
      <c r="J242" s="99">
        <f>+'PACC - SNCC.F.053 (4)'!$H242*'PACC - SNCC.F.053 (4)'!$I242</f>
        <v>12520</v>
      </c>
      <c r="K242" s="99"/>
      <c r="L242" s="19"/>
      <c r="M242" s="19"/>
      <c r="N242" s="24"/>
      <c r="O242" s="19"/>
      <c r="T242" s="25"/>
      <c r="W242" s="26"/>
    </row>
    <row r="243" spans="1:23" ht="18">
      <c r="A243" s="19"/>
      <c r="B243" s="20" t="s">
        <v>327</v>
      </c>
      <c r="C243" s="21" t="s">
        <v>40</v>
      </c>
      <c r="D243" s="98">
        <v>232</v>
      </c>
      <c r="E243" s="98">
        <v>231</v>
      </c>
      <c r="F243" s="98">
        <v>231</v>
      </c>
      <c r="G243" s="98">
        <v>231</v>
      </c>
      <c r="H243" s="98">
        <v>925</v>
      </c>
      <c r="I243" s="99">
        <v>32.5</v>
      </c>
      <c r="J243" s="99">
        <f>+'PACC - SNCC.F.053 (4)'!$H243*'PACC - SNCC.F.053 (4)'!$I243</f>
        <v>30062.5</v>
      </c>
      <c r="K243" s="99"/>
      <c r="L243" s="19"/>
      <c r="M243" s="19"/>
      <c r="N243" s="24"/>
      <c r="O243" s="19"/>
      <c r="T243" s="25"/>
      <c r="W243" s="26"/>
    </row>
    <row r="244" spans="1:23" ht="18">
      <c r="A244" s="19"/>
      <c r="B244" s="20" t="s">
        <v>328</v>
      </c>
      <c r="C244" s="21" t="s">
        <v>40</v>
      </c>
      <c r="D244" s="98">
        <v>82</v>
      </c>
      <c r="E244" s="98">
        <v>82</v>
      </c>
      <c r="F244" s="98">
        <v>82</v>
      </c>
      <c r="G244" s="98">
        <v>82</v>
      </c>
      <c r="H244" s="98">
        <v>328</v>
      </c>
      <c r="I244" s="99">
        <v>923</v>
      </c>
      <c r="J244" s="99">
        <f>+'PACC - SNCC.F.053 (4)'!$H244*'PACC - SNCC.F.053 (4)'!$I244</f>
        <v>302744</v>
      </c>
      <c r="K244" s="99"/>
      <c r="L244" s="19"/>
      <c r="M244" s="19"/>
      <c r="N244" s="24"/>
      <c r="O244" s="19"/>
      <c r="T244" s="25" t="s">
        <v>329</v>
      </c>
      <c r="W244" s="26"/>
    </row>
    <row r="245" spans="1:15" ht="18">
      <c r="A245" s="19"/>
      <c r="B245" s="20" t="s">
        <v>330</v>
      </c>
      <c r="C245" s="21" t="s">
        <v>40</v>
      </c>
      <c r="D245" s="98">
        <v>148</v>
      </c>
      <c r="E245" s="98">
        <v>148</v>
      </c>
      <c r="F245" s="98">
        <v>148</v>
      </c>
      <c r="G245" s="98">
        <v>148</v>
      </c>
      <c r="H245" s="98">
        <v>592</v>
      </c>
      <c r="I245" s="99">
        <v>54</v>
      </c>
      <c r="J245" s="99">
        <f>+'PACC - SNCC.F.053 (4)'!$H245*'PACC - SNCC.F.053 (4)'!$I245</f>
        <v>31968</v>
      </c>
      <c r="K245" s="99"/>
      <c r="L245" s="19"/>
      <c r="M245" s="19"/>
      <c r="N245" s="24"/>
      <c r="O245" s="19"/>
    </row>
    <row r="246" spans="1:20" ht="18">
      <c r="A246" s="19"/>
      <c r="B246" s="20" t="s">
        <v>331</v>
      </c>
      <c r="C246" s="21" t="s">
        <v>40</v>
      </c>
      <c r="D246" s="98">
        <v>554</v>
      </c>
      <c r="E246" s="98">
        <v>554</v>
      </c>
      <c r="F246" s="98">
        <v>554</v>
      </c>
      <c r="G246" s="98">
        <v>553</v>
      </c>
      <c r="H246" s="98">
        <v>60</v>
      </c>
      <c r="I246" s="99">
        <v>2215</v>
      </c>
      <c r="J246" s="99">
        <f>+H246*I246</f>
        <v>132900</v>
      </c>
      <c r="K246" s="99"/>
      <c r="L246" s="19"/>
      <c r="M246" s="19"/>
      <c r="N246" s="24"/>
      <c r="O246" s="19"/>
      <c r="T246" s="25" t="s">
        <v>332</v>
      </c>
    </row>
    <row r="247" spans="1:20" ht="18">
      <c r="A247" s="19"/>
      <c r="B247" s="20" t="s">
        <v>333</v>
      </c>
      <c r="C247" s="21" t="s">
        <v>40</v>
      </c>
      <c r="D247" s="98">
        <v>161</v>
      </c>
      <c r="E247" s="98">
        <v>161</v>
      </c>
      <c r="F247" s="98">
        <v>161</v>
      </c>
      <c r="G247" s="98">
        <v>160</v>
      </c>
      <c r="H247" s="98">
        <v>643</v>
      </c>
      <c r="I247" s="99">
        <v>55</v>
      </c>
      <c r="J247" s="99">
        <f>+'PACC - SNCC.F.053 (4)'!$H247*'PACC - SNCC.F.053 (4)'!$I247</f>
        <v>35365</v>
      </c>
      <c r="K247" s="99"/>
      <c r="L247" s="19"/>
      <c r="M247" s="19"/>
      <c r="N247" s="24"/>
      <c r="O247" s="19"/>
      <c r="T247" s="25" t="s">
        <v>334</v>
      </c>
    </row>
    <row r="248" spans="1:20" ht="18">
      <c r="A248" s="19"/>
      <c r="B248" s="20" t="s">
        <v>335</v>
      </c>
      <c r="C248" s="21" t="s">
        <v>40</v>
      </c>
      <c r="D248" s="98">
        <v>25</v>
      </c>
      <c r="E248" s="98">
        <v>25</v>
      </c>
      <c r="F248" s="98">
        <v>25</v>
      </c>
      <c r="G248" s="98">
        <v>25</v>
      </c>
      <c r="H248" s="98">
        <v>100</v>
      </c>
      <c r="I248" s="99">
        <v>1792</v>
      </c>
      <c r="J248" s="99">
        <f>+'PACC - SNCC.F.053 (4)'!$H248*'PACC - SNCC.F.053 (4)'!$I248</f>
        <v>179200</v>
      </c>
      <c r="K248" s="99"/>
      <c r="L248" s="19"/>
      <c r="M248" s="19"/>
      <c r="N248" s="24"/>
      <c r="O248" s="19"/>
      <c r="T248" s="25" t="s">
        <v>336</v>
      </c>
    </row>
    <row r="249" spans="1:20" ht="18">
      <c r="A249" s="19"/>
      <c r="B249" s="20" t="s">
        <v>337</v>
      </c>
      <c r="C249" s="21" t="s">
        <v>40</v>
      </c>
      <c r="D249" s="98">
        <v>33</v>
      </c>
      <c r="E249" s="98">
        <v>33</v>
      </c>
      <c r="F249" s="98">
        <v>32</v>
      </c>
      <c r="G249" s="98">
        <v>32</v>
      </c>
      <c r="H249" s="98">
        <v>130</v>
      </c>
      <c r="I249" s="99">
        <v>218</v>
      </c>
      <c r="J249" s="99">
        <f>+'PACC - SNCC.F.053 (4)'!$H249*'PACC - SNCC.F.053 (4)'!$I249</f>
        <v>28340</v>
      </c>
      <c r="K249" s="99"/>
      <c r="L249" s="19"/>
      <c r="M249" s="19"/>
      <c r="N249" s="24"/>
      <c r="O249" s="19"/>
      <c r="T249" s="25" t="s">
        <v>338</v>
      </c>
    </row>
    <row r="250" spans="1:20" ht="18">
      <c r="A250" s="19"/>
      <c r="B250" s="20" t="s">
        <v>339</v>
      </c>
      <c r="C250" s="21" t="s">
        <v>40</v>
      </c>
      <c r="D250" s="98">
        <v>195</v>
      </c>
      <c r="E250" s="98">
        <v>194</v>
      </c>
      <c r="F250" s="98">
        <v>194</v>
      </c>
      <c r="G250" s="98">
        <v>194</v>
      </c>
      <c r="H250" s="98">
        <v>777</v>
      </c>
      <c r="I250" s="99">
        <v>150</v>
      </c>
      <c r="J250" s="99">
        <f>+'PACC - SNCC.F.053 (4)'!$H250*'PACC - SNCC.F.053 (4)'!$I250</f>
        <v>116550</v>
      </c>
      <c r="K250" s="99"/>
      <c r="L250" s="19"/>
      <c r="M250" s="19"/>
      <c r="N250" s="24"/>
      <c r="O250" s="19"/>
      <c r="T250" s="25"/>
    </row>
    <row r="251" spans="1:15" ht="18">
      <c r="A251" s="19"/>
      <c r="B251" s="20" t="s">
        <v>340</v>
      </c>
      <c r="C251" s="21" t="s">
        <v>40</v>
      </c>
      <c r="D251" s="98">
        <v>4</v>
      </c>
      <c r="E251" s="98">
        <v>4</v>
      </c>
      <c r="F251" s="98">
        <v>4</v>
      </c>
      <c r="G251" s="98">
        <v>4</v>
      </c>
      <c r="H251" s="98">
        <v>16</v>
      </c>
      <c r="I251" s="99">
        <v>18000</v>
      </c>
      <c r="J251" s="99">
        <f>+H251*I251</f>
        <v>288000</v>
      </c>
      <c r="K251" s="99"/>
      <c r="L251" s="19"/>
      <c r="M251" s="19"/>
      <c r="N251" s="24"/>
      <c r="O251" s="19"/>
    </row>
    <row r="252" spans="1:20" ht="18">
      <c r="A252" s="19"/>
      <c r="B252" s="20" t="s">
        <v>341</v>
      </c>
      <c r="C252" s="21" t="s">
        <v>40</v>
      </c>
      <c r="D252" s="98">
        <v>146</v>
      </c>
      <c r="E252" s="98">
        <v>146</v>
      </c>
      <c r="F252" s="98">
        <v>146</v>
      </c>
      <c r="G252" s="98">
        <v>145</v>
      </c>
      <c r="H252" s="98">
        <v>583</v>
      </c>
      <c r="I252" s="99">
        <v>150</v>
      </c>
      <c r="J252" s="99">
        <f>+'PACC - SNCC.F.053 (4)'!$H252*'PACC - SNCC.F.053 (4)'!$I252</f>
        <v>87450</v>
      </c>
      <c r="K252" s="99"/>
      <c r="L252" s="19"/>
      <c r="M252" s="19"/>
      <c r="N252" s="24"/>
      <c r="O252" s="19"/>
      <c r="T252" s="25"/>
    </row>
    <row r="253" spans="1:20" ht="18">
      <c r="A253" s="19"/>
      <c r="B253" s="20" t="s">
        <v>342</v>
      </c>
      <c r="C253" s="21" t="s">
        <v>40</v>
      </c>
      <c r="D253" s="98">
        <v>38</v>
      </c>
      <c r="E253" s="98">
        <v>38</v>
      </c>
      <c r="F253" s="98">
        <v>38</v>
      </c>
      <c r="G253" s="98">
        <v>37</v>
      </c>
      <c r="H253" s="98">
        <v>151</v>
      </c>
      <c r="I253" s="99">
        <v>369</v>
      </c>
      <c r="J253" s="99">
        <f>+H253*I253</f>
        <v>55719</v>
      </c>
      <c r="K253" s="99"/>
      <c r="L253" s="19"/>
      <c r="M253" s="19"/>
      <c r="N253" s="24"/>
      <c r="O253" s="19"/>
      <c r="T253" s="25" t="s">
        <v>343</v>
      </c>
    </row>
    <row r="254" spans="1:20" ht="18">
      <c r="A254" s="19"/>
      <c r="B254" s="20" t="s">
        <v>344</v>
      </c>
      <c r="C254" s="21" t="s">
        <v>40</v>
      </c>
      <c r="D254" s="98">
        <v>252</v>
      </c>
      <c r="E254" s="98">
        <v>252</v>
      </c>
      <c r="F254" s="98">
        <v>252</v>
      </c>
      <c r="G254" s="98">
        <v>252</v>
      </c>
      <c r="H254" s="98">
        <v>1008</v>
      </c>
      <c r="I254" s="99">
        <v>215</v>
      </c>
      <c r="J254" s="99">
        <f>+'PACC - SNCC.F.053 (4)'!$H254*'PACC - SNCC.F.053 (4)'!$I254</f>
        <v>216720</v>
      </c>
      <c r="K254" s="99"/>
      <c r="L254" s="19"/>
      <c r="M254" s="19"/>
      <c r="N254" s="24"/>
      <c r="O254" s="19"/>
      <c r="T254" s="25" t="s">
        <v>345</v>
      </c>
    </row>
    <row r="255" spans="1:23" ht="18">
      <c r="A255" s="19"/>
      <c r="B255" s="20"/>
      <c r="C255" s="21"/>
      <c r="D255" s="98"/>
      <c r="E255" s="98"/>
      <c r="F255" s="98"/>
      <c r="G255" s="98"/>
      <c r="H255" s="98"/>
      <c r="I255" s="99"/>
      <c r="J255" s="99"/>
      <c r="K255" s="99"/>
      <c r="L255" s="19"/>
      <c r="M255" s="19"/>
      <c r="N255" s="24"/>
      <c r="O255" s="19"/>
      <c r="T255" s="25"/>
      <c r="W255" s="26"/>
    </row>
    <row r="256" spans="1:23" s="97" customFormat="1" ht="18">
      <c r="A256" s="102" t="s">
        <v>301</v>
      </c>
      <c r="B256" s="20" t="s">
        <v>346</v>
      </c>
      <c r="C256" s="21" t="s">
        <v>40</v>
      </c>
      <c r="D256" s="98"/>
      <c r="E256" s="98"/>
      <c r="F256" s="98"/>
      <c r="G256" s="98"/>
      <c r="H256" s="98"/>
      <c r="I256" s="99"/>
      <c r="J256" s="99"/>
      <c r="K256" s="109"/>
      <c r="L256" s="27" t="s">
        <v>41</v>
      </c>
      <c r="M256" s="19" t="s">
        <v>26</v>
      </c>
      <c r="N256" s="24"/>
      <c r="O256" s="19"/>
      <c r="T256" s="25"/>
      <c r="W256" s="26"/>
    </row>
    <row r="257" spans="1:23" ht="18">
      <c r="A257" s="19"/>
      <c r="B257" s="20" t="s">
        <v>347</v>
      </c>
      <c r="C257" s="21" t="s">
        <v>40</v>
      </c>
      <c r="D257" s="98">
        <v>105</v>
      </c>
      <c r="E257" s="98">
        <v>105</v>
      </c>
      <c r="F257" s="98">
        <v>105</v>
      </c>
      <c r="G257" s="98">
        <v>105</v>
      </c>
      <c r="H257" s="98">
        <v>420</v>
      </c>
      <c r="I257" s="99">
        <v>24</v>
      </c>
      <c r="J257" s="99">
        <f aca="true" t="shared" si="8" ref="J257:J272">+H257*I257</f>
        <v>10080</v>
      </c>
      <c r="K257" s="99">
        <f>SUM(J257:J297)</f>
        <v>3553082.6899999995</v>
      </c>
      <c r="L257" s="19"/>
      <c r="M257" s="19"/>
      <c r="N257" s="24"/>
      <c r="O257" s="19"/>
      <c r="T257" s="25"/>
      <c r="W257" s="26"/>
    </row>
    <row r="258" spans="2:20" s="19" customFormat="1" ht="15.75">
      <c r="B258" s="20" t="s">
        <v>348</v>
      </c>
      <c r="C258" s="21" t="s">
        <v>40</v>
      </c>
      <c r="D258" s="98">
        <v>93</v>
      </c>
      <c r="E258" s="98">
        <v>93</v>
      </c>
      <c r="F258" s="98">
        <v>93</v>
      </c>
      <c r="G258" s="98">
        <v>92</v>
      </c>
      <c r="H258" s="98">
        <v>371</v>
      </c>
      <c r="I258" s="99">
        <v>300</v>
      </c>
      <c r="J258" s="99">
        <f t="shared" si="8"/>
        <v>111300</v>
      </c>
      <c r="K258" s="99"/>
      <c r="N258" s="24"/>
      <c r="T258" s="19" t="s">
        <v>349</v>
      </c>
    </row>
    <row r="259" spans="2:14" s="19" customFormat="1" ht="15.75">
      <c r="B259" s="20" t="s">
        <v>350</v>
      </c>
      <c r="C259" s="21" t="s">
        <v>40</v>
      </c>
      <c r="D259" s="98">
        <v>9</v>
      </c>
      <c r="E259" s="98">
        <v>9</v>
      </c>
      <c r="F259" s="98">
        <v>9</v>
      </c>
      <c r="G259" s="98">
        <v>8</v>
      </c>
      <c r="H259" s="98">
        <v>35</v>
      </c>
      <c r="I259" s="99">
        <v>905</v>
      </c>
      <c r="J259" s="99">
        <f t="shared" si="8"/>
        <v>31675</v>
      </c>
      <c r="K259" s="99"/>
      <c r="N259" s="24"/>
    </row>
    <row r="260" spans="2:14" s="19" customFormat="1" ht="15.75">
      <c r="B260" s="20" t="s">
        <v>351</v>
      </c>
      <c r="C260" s="21" t="s">
        <v>40</v>
      </c>
      <c r="D260" s="98">
        <v>1</v>
      </c>
      <c r="E260" s="98">
        <v>0</v>
      </c>
      <c r="F260" s="98">
        <v>0</v>
      </c>
      <c r="G260" s="98">
        <v>0</v>
      </c>
      <c r="H260" s="98">
        <v>1</v>
      </c>
      <c r="I260" s="99">
        <v>8000</v>
      </c>
      <c r="J260" s="99">
        <f t="shared" si="8"/>
        <v>8000</v>
      </c>
      <c r="K260" s="99"/>
      <c r="N260" s="24"/>
    </row>
    <row r="261" spans="2:14" s="19" customFormat="1" ht="15.75">
      <c r="B261" s="20" t="s">
        <v>352</v>
      </c>
      <c r="C261" s="21" t="s">
        <v>40</v>
      </c>
      <c r="D261" s="98">
        <v>1</v>
      </c>
      <c r="E261" s="98">
        <v>0</v>
      </c>
      <c r="F261" s="98">
        <v>0</v>
      </c>
      <c r="G261" s="98">
        <v>0</v>
      </c>
      <c r="H261" s="98">
        <v>1</v>
      </c>
      <c r="I261" s="99">
        <v>2500</v>
      </c>
      <c r="J261" s="99">
        <f t="shared" si="8"/>
        <v>2500</v>
      </c>
      <c r="K261" s="99"/>
      <c r="N261" s="24"/>
    </row>
    <row r="262" spans="1:23" ht="18">
      <c r="A262" s="19"/>
      <c r="B262" s="20" t="s">
        <v>353</v>
      </c>
      <c r="C262" s="21" t="s">
        <v>354</v>
      </c>
      <c r="D262" s="98">
        <v>9</v>
      </c>
      <c r="E262" s="98">
        <v>9</v>
      </c>
      <c r="F262" s="98">
        <v>9</v>
      </c>
      <c r="G262" s="98">
        <v>8</v>
      </c>
      <c r="H262" s="98">
        <v>35</v>
      </c>
      <c r="I262" s="99">
        <v>3000</v>
      </c>
      <c r="J262" s="99">
        <f t="shared" si="8"/>
        <v>105000</v>
      </c>
      <c r="K262" s="99"/>
      <c r="L262" s="19"/>
      <c r="M262" s="19"/>
      <c r="N262" s="24"/>
      <c r="O262" s="19"/>
      <c r="T262" s="25"/>
      <c r="W262" s="26"/>
    </row>
    <row r="263" spans="1:23" ht="18">
      <c r="A263" s="19"/>
      <c r="B263" s="20" t="s">
        <v>355</v>
      </c>
      <c r="C263" s="21" t="s">
        <v>40</v>
      </c>
      <c r="D263" s="98">
        <v>49</v>
      </c>
      <c r="E263" s="98">
        <v>49</v>
      </c>
      <c r="F263" s="98">
        <v>49</v>
      </c>
      <c r="G263" s="98">
        <v>48</v>
      </c>
      <c r="H263" s="98">
        <v>195</v>
      </c>
      <c r="I263" s="99">
        <v>1846</v>
      </c>
      <c r="J263" s="99">
        <f t="shared" si="8"/>
        <v>359970</v>
      </c>
      <c r="K263" s="99"/>
      <c r="L263" s="19"/>
      <c r="M263" s="19"/>
      <c r="N263" s="24"/>
      <c r="O263" s="19"/>
      <c r="T263" s="25" t="s">
        <v>356</v>
      </c>
      <c r="W263" s="26"/>
    </row>
    <row r="264" spans="1:15" ht="18">
      <c r="A264" s="19"/>
      <c r="B264" s="20" t="s">
        <v>357</v>
      </c>
      <c r="C264" s="21" t="s">
        <v>40</v>
      </c>
      <c r="D264" s="98">
        <v>18</v>
      </c>
      <c r="E264" s="98">
        <v>18</v>
      </c>
      <c r="F264" s="98">
        <v>17</v>
      </c>
      <c r="G264" s="98">
        <v>17</v>
      </c>
      <c r="H264" s="98">
        <v>70</v>
      </c>
      <c r="I264" s="99">
        <v>300</v>
      </c>
      <c r="J264" s="99">
        <f t="shared" si="8"/>
        <v>21000</v>
      </c>
      <c r="K264" s="99"/>
      <c r="L264" s="19"/>
      <c r="M264" s="19"/>
      <c r="N264" s="24"/>
      <c r="O264" s="19"/>
    </row>
    <row r="265" spans="1:23" ht="18">
      <c r="A265" s="19"/>
      <c r="B265" s="20" t="s">
        <v>358</v>
      </c>
      <c r="C265" s="21" t="s">
        <v>40</v>
      </c>
      <c r="D265" s="98">
        <v>18</v>
      </c>
      <c r="E265" s="98">
        <v>18</v>
      </c>
      <c r="F265" s="98">
        <v>18</v>
      </c>
      <c r="G265" s="98">
        <v>17</v>
      </c>
      <c r="H265" s="98">
        <v>71</v>
      </c>
      <c r="I265" s="99">
        <v>1614</v>
      </c>
      <c r="J265" s="99">
        <f t="shared" si="8"/>
        <v>114594</v>
      </c>
      <c r="K265" s="99"/>
      <c r="L265" s="19"/>
      <c r="M265" s="19"/>
      <c r="N265" s="24"/>
      <c r="O265" s="19"/>
      <c r="T265" s="25" t="s">
        <v>359</v>
      </c>
      <c r="W265" s="26" t="s">
        <v>182</v>
      </c>
    </row>
    <row r="266" spans="1:23" ht="18">
      <c r="A266" s="19"/>
      <c r="B266" s="20" t="s">
        <v>360</v>
      </c>
      <c r="C266" s="21" t="s">
        <v>40</v>
      </c>
      <c r="D266" s="98">
        <v>50</v>
      </c>
      <c r="E266" s="98">
        <v>50</v>
      </c>
      <c r="F266" s="98">
        <v>50</v>
      </c>
      <c r="G266" s="98">
        <v>50</v>
      </c>
      <c r="H266" s="98">
        <v>200</v>
      </c>
      <c r="I266" s="99">
        <v>200</v>
      </c>
      <c r="J266" s="99">
        <f t="shared" si="8"/>
        <v>40000</v>
      </c>
      <c r="K266" s="99"/>
      <c r="L266" s="19"/>
      <c r="M266" s="19"/>
      <c r="N266" s="24"/>
      <c r="O266" s="19"/>
      <c r="T266" s="25" t="s">
        <v>361</v>
      </c>
      <c r="W266" s="26" t="s">
        <v>25</v>
      </c>
    </row>
    <row r="267" spans="1:23" ht="18">
      <c r="A267" s="19"/>
      <c r="B267" s="20" t="s">
        <v>362</v>
      </c>
      <c r="C267" s="21" t="s">
        <v>40</v>
      </c>
      <c r="D267" s="98">
        <v>27</v>
      </c>
      <c r="E267" s="98">
        <v>27</v>
      </c>
      <c r="F267" s="98">
        <v>27</v>
      </c>
      <c r="G267" s="98">
        <v>26</v>
      </c>
      <c r="H267" s="98">
        <v>107</v>
      </c>
      <c r="I267" s="99">
        <v>614</v>
      </c>
      <c r="J267" s="99">
        <f t="shared" si="8"/>
        <v>65698</v>
      </c>
      <c r="K267" s="99"/>
      <c r="L267" s="19"/>
      <c r="M267" s="19"/>
      <c r="N267" s="24"/>
      <c r="O267" s="19"/>
      <c r="T267" s="25"/>
      <c r="W267" s="26"/>
    </row>
    <row r="268" spans="1:23" ht="18">
      <c r="A268" s="32"/>
      <c r="B268" s="20" t="s">
        <v>363</v>
      </c>
      <c r="C268" s="21" t="s">
        <v>40</v>
      </c>
      <c r="D268" s="98">
        <v>44</v>
      </c>
      <c r="E268" s="98">
        <v>44</v>
      </c>
      <c r="F268" s="98">
        <v>44</v>
      </c>
      <c r="G268" s="98">
        <v>43</v>
      </c>
      <c r="H268" s="98">
        <v>175</v>
      </c>
      <c r="I268" s="99">
        <v>4800</v>
      </c>
      <c r="J268" s="99">
        <f t="shared" si="8"/>
        <v>840000</v>
      </c>
      <c r="K268" s="99"/>
      <c r="L268" s="32"/>
      <c r="M268" s="32"/>
      <c r="N268" s="35"/>
      <c r="O268" s="32"/>
      <c r="T268" s="25"/>
      <c r="W268" s="26"/>
    </row>
    <row r="269" spans="1:15" ht="18">
      <c r="A269" s="19"/>
      <c r="B269" s="20" t="s">
        <v>364</v>
      </c>
      <c r="C269" s="21" t="s">
        <v>40</v>
      </c>
      <c r="D269" s="98">
        <v>38</v>
      </c>
      <c r="E269" s="98">
        <v>38</v>
      </c>
      <c r="F269" s="98">
        <v>38</v>
      </c>
      <c r="G269" s="98">
        <v>38</v>
      </c>
      <c r="H269" s="98">
        <v>152</v>
      </c>
      <c r="I269" s="99">
        <v>91</v>
      </c>
      <c r="J269" s="99">
        <f t="shared" si="8"/>
        <v>13832</v>
      </c>
      <c r="K269" s="99"/>
      <c r="L269" s="19"/>
      <c r="M269" s="19"/>
      <c r="N269" s="24"/>
      <c r="O269" s="19"/>
    </row>
    <row r="270" spans="1:15" ht="18">
      <c r="A270" s="19"/>
      <c r="B270" s="20" t="s">
        <v>365</v>
      </c>
      <c r="C270" s="21" t="s">
        <v>40</v>
      </c>
      <c r="D270" s="98">
        <v>26</v>
      </c>
      <c r="E270" s="98">
        <v>26</v>
      </c>
      <c r="F270" s="98">
        <v>26</v>
      </c>
      <c r="G270" s="98">
        <v>27</v>
      </c>
      <c r="H270" s="98">
        <v>105</v>
      </c>
      <c r="I270" s="99">
        <v>455</v>
      </c>
      <c r="J270" s="99">
        <f t="shared" si="8"/>
        <v>47775</v>
      </c>
      <c r="K270" s="99"/>
      <c r="L270" s="19"/>
      <c r="M270" s="19"/>
      <c r="N270" s="24"/>
      <c r="O270" s="19"/>
    </row>
    <row r="271" spans="1:15" ht="18">
      <c r="A271" s="19"/>
      <c r="B271" s="20" t="s">
        <v>366</v>
      </c>
      <c r="C271" s="21" t="s">
        <v>40</v>
      </c>
      <c r="D271" s="98">
        <v>2</v>
      </c>
      <c r="E271" s="98">
        <v>2</v>
      </c>
      <c r="F271" s="98">
        <v>2</v>
      </c>
      <c r="G271" s="98">
        <v>2</v>
      </c>
      <c r="H271" s="98">
        <v>8</v>
      </c>
      <c r="I271" s="99">
        <v>195</v>
      </c>
      <c r="J271" s="99">
        <f t="shared" si="8"/>
        <v>1560</v>
      </c>
      <c r="K271" s="99"/>
      <c r="L271" s="19"/>
      <c r="M271" s="19"/>
      <c r="N271" s="24"/>
      <c r="O271" s="19"/>
    </row>
    <row r="272" spans="1:15" ht="18">
      <c r="A272" s="19"/>
      <c r="B272" s="20" t="s">
        <v>367</v>
      </c>
      <c r="C272" s="21" t="s">
        <v>40</v>
      </c>
      <c r="D272" s="98">
        <v>3</v>
      </c>
      <c r="E272" s="98">
        <v>3</v>
      </c>
      <c r="F272" s="98">
        <v>2</v>
      </c>
      <c r="G272" s="98">
        <v>2</v>
      </c>
      <c r="H272" s="98">
        <v>10</v>
      </c>
      <c r="I272" s="99">
        <v>48</v>
      </c>
      <c r="J272" s="99">
        <f t="shared" si="8"/>
        <v>480</v>
      </c>
      <c r="K272" s="99"/>
      <c r="L272" s="19"/>
      <c r="M272" s="19"/>
      <c r="N272" s="24"/>
      <c r="O272" s="19"/>
    </row>
    <row r="273" spans="1:20" ht="18">
      <c r="A273" s="19"/>
      <c r="B273" s="20" t="s">
        <v>368</v>
      </c>
      <c r="C273" s="21" t="s">
        <v>40</v>
      </c>
      <c r="D273" s="98">
        <v>9</v>
      </c>
      <c r="E273" s="98">
        <v>9</v>
      </c>
      <c r="F273" s="98">
        <v>9</v>
      </c>
      <c r="G273" s="98">
        <v>8</v>
      </c>
      <c r="H273" s="98">
        <v>35</v>
      </c>
      <c r="I273" s="99">
        <v>1477</v>
      </c>
      <c r="J273" s="99">
        <f>431.25*'PACC - SNCC.F.053 (4)'!$H273</f>
        <v>15093.75</v>
      </c>
      <c r="K273" s="99"/>
      <c r="L273" s="19"/>
      <c r="M273" s="19"/>
      <c r="N273" s="24"/>
      <c r="O273" s="19"/>
      <c r="T273" s="25" t="s">
        <v>369</v>
      </c>
    </row>
    <row r="274" spans="1:23" ht="18">
      <c r="A274" s="19"/>
      <c r="B274" s="20" t="s">
        <v>370</v>
      </c>
      <c r="C274" s="21" t="s">
        <v>40</v>
      </c>
      <c r="D274" s="98">
        <v>3</v>
      </c>
      <c r="E274" s="98">
        <v>2</v>
      </c>
      <c r="F274" s="98">
        <v>3</v>
      </c>
      <c r="G274" s="98">
        <v>2</v>
      </c>
      <c r="H274" s="98">
        <v>10</v>
      </c>
      <c r="I274" s="99">
        <v>70.24</v>
      </c>
      <c r="J274" s="99">
        <f aca="true" t="shared" si="9" ref="J274:J279">+H274*I274</f>
        <v>702.4</v>
      </c>
      <c r="K274" s="99"/>
      <c r="L274" s="19"/>
      <c r="M274" s="19"/>
      <c r="N274" s="24"/>
      <c r="O274" s="19"/>
      <c r="T274" s="25"/>
      <c r="W274" s="26"/>
    </row>
    <row r="275" spans="1:23" ht="18">
      <c r="A275" s="19"/>
      <c r="B275" s="20" t="s">
        <v>371</v>
      </c>
      <c r="C275" s="21" t="s">
        <v>40</v>
      </c>
      <c r="D275" s="98">
        <v>47</v>
      </c>
      <c r="E275" s="98">
        <v>47</v>
      </c>
      <c r="F275" s="98">
        <v>47</v>
      </c>
      <c r="G275" s="98">
        <v>46</v>
      </c>
      <c r="H275" s="98">
        <v>187</v>
      </c>
      <c r="I275" s="99">
        <v>93</v>
      </c>
      <c r="J275" s="99">
        <f t="shared" si="9"/>
        <v>17391</v>
      </c>
      <c r="K275" s="99"/>
      <c r="L275" s="19"/>
      <c r="M275" s="19"/>
      <c r="N275" s="24"/>
      <c r="O275" s="19"/>
      <c r="T275" s="25" t="s">
        <v>372</v>
      </c>
      <c r="W275" s="26"/>
    </row>
    <row r="276" spans="1:23" ht="18">
      <c r="A276" s="19"/>
      <c r="B276" s="20" t="s">
        <v>373</v>
      </c>
      <c r="C276" s="21" t="s">
        <v>40</v>
      </c>
      <c r="D276" s="98">
        <v>1</v>
      </c>
      <c r="E276" s="98">
        <v>1</v>
      </c>
      <c r="F276" s="98">
        <v>1</v>
      </c>
      <c r="G276" s="98">
        <v>1</v>
      </c>
      <c r="H276" s="98">
        <v>4</v>
      </c>
      <c r="I276" s="99">
        <v>18.56</v>
      </c>
      <c r="J276" s="99">
        <f t="shared" si="9"/>
        <v>74.24</v>
      </c>
      <c r="K276" s="99"/>
      <c r="L276" s="19"/>
      <c r="M276" s="19"/>
      <c r="N276" s="24"/>
      <c r="O276" s="19"/>
      <c r="T276" s="25" t="s">
        <v>374</v>
      </c>
      <c r="W276" s="26"/>
    </row>
    <row r="277" spans="1:15" ht="18">
      <c r="A277" s="19"/>
      <c r="B277" s="20" t="s">
        <v>375</v>
      </c>
      <c r="C277" s="21" t="s">
        <v>40</v>
      </c>
      <c r="D277" s="98">
        <v>74</v>
      </c>
      <c r="E277" s="98">
        <v>74</v>
      </c>
      <c r="F277" s="98">
        <v>73</v>
      </c>
      <c r="G277" s="98">
        <v>73</v>
      </c>
      <c r="H277" s="98">
        <v>294</v>
      </c>
      <c r="I277" s="99">
        <v>187</v>
      </c>
      <c r="J277" s="99">
        <f t="shared" si="9"/>
        <v>54978</v>
      </c>
      <c r="K277" s="99"/>
      <c r="L277" s="19"/>
      <c r="M277" s="19"/>
      <c r="N277" s="24"/>
      <c r="O277" s="19"/>
    </row>
    <row r="278" spans="1:15" ht="18">
      <c r="A278" s="19"/>
      <c r="B278" s="20" t="s">
        <v>376</v>
      </c>
      <c r="C278" s="21" t="s">
        <v>40</v>
      </c>
      <c r="D278" s="98">
        <v>38</v>
      </c>
      <c r="E278" s="98">
        <v>38</v>
      </c>
      <c r="F278" s="98">
        <v>37</v>
      </c>
      <c r="G278" s="98">
        <v>37</v>
      </c>
      <c r="H278" s="98">
        <v>150</v>
      </c>
      <c r="I278" s="99">
        <v>2.5</v>
      </c>
      <c r="J278" s="99">
        <f t="shared" si="9"/>
        <v>375</v>
      </c>
      <c r="K278" s="99"/>
      <c r="L278" s="19"/>
      <c r="M278" s="19"/>
      <c r="N278" s="24"/>
      <c r="O278" s="19"/>
    </row>
    <row r="279" spans="1:23" ht="18">
      <c r="A279" s="19"/>
      <c r="B279" s="20" t="s">
        <v>377</v>
      </c>
      <c r="C279" s="21" t="s">
        <v>40</v>
      </c>
      <c r="D279" s="98">
        <v>7</v>
      </c>
      <c r="E279" s="98">
        <v>7</v>
      </c>
      <c r="F279" s="98">
        <v>6</v>
      </c>
      <c r="G279" s="98">
        <v>6</v>
      </c>
      <c r="H279" s="98">
        <v>26</v>
      </c>
      <c r="I279" s="99">
        <v>510</v>
      </c>
      <c r="J279" s="99">
        <f t="shared" si="9"/>
        <v>13260</v>
      </c>
      <c r="K279" s="99"/>
      <c r="L279" s="19"/>
      <c r="M279" s="19"/>
      <c r="N279" s="24"/>
      <c r="O279" s="19"/>
      <c r="T279" s="25"/>
      <c r="W279" s="26"/>
    </row>
    <row r="280" spans="1:23" ht="18">
      <c r="A280" s="19"/>
      <c r="B280" s="20" t="s">
        <v>378</v>
      </c>
      <c r="C280" s="21" t="s">
        <v>40</v>
      </c>
      <c r="D280" s="98">
        <v>26</v>
      </c>
      <c r="E280" s="98">
        <v>26</v>
      </c>
      <c r="F280" s="98">
        <v>26</v>
      </c>
      <c r="G280" s="98">
        <v>25</v>
      </c>
      <c r="H280" s="98">
        <v>103</v>
      </c>
      <c r="I280" s="99">
        <v>90</v>
      </c>
      <c r="J280" s="99">
        <f>+'PACC - SNCC.F.053 (4)'!$H280*'PACC - SNCC.F.053 (4)'!$I280</f>
        <v>9270</v>
      </c>
      <c r="K280" s="99"/>
      <c r="L280" s="19"/>
      <c r="M280" s="19"/>
      <c r="N280" s="24"/>
      <c r="O280" s="19"/>
      <c r="T280" s="25"/>
      <c r="W280" s="26"/>
    </row>
    <row r="281" spans="1:15" ht="18">
      <c r="A281" s="19"/>
      <c r="B281" s="20" t="s">
        <v>379</v>
      </c>
      <c r="C281" s="21" t="s">
        <v>40</v>
      </c>
      <c r="D281" s="98">
        <v>25</v>
      </c>
      <c r="E281" s="98">
        <v>25</v>
      </c>
      <c r="F281" s="98">
        <v>25</v>
      </c>
      <c r="G281" s="98">
        <v>25</v>
      </c>
      <c r="H281" s="98">
        <v>100</v>
      </c>
      <c r="I281" s="99">
        <v>1140</v>
      </c>
      <c r="J281" s="99">
        <f aca="true" t="shared" si="10" ref="J281:J297">+H281*I281</f>
        <v>114000</v>
      </c>
      <c r="K281" s="99"/>
      <c r="L281" s="19"/>
      <c r="M281" s="19"/>
      <c r="N281" s="24"/>
      <c r="O281" s="19"/>
    </row>
    <row r="282" spans="1:15" ht="18">
      <c r="A282" s="19"/>
      <c r="B282" s="20" t="s">
        <v>380</v>
      </c>
      <c r="C282" s="21" t="s">
        <v>40</v>
      </c>
      <c r="D282" s="98">
        <v>15</v>
      </c>
      <c r="E282" s="98">
        <v>15</v>
      </c>
      <c r="F282" s="98">
        <v>14</v>
      </c>
      <c r="G282" s="98">
        <v>14</v>
      </c>
      <c r="H282" s="98">
        <v>58</v>
      </c>
      <c r="I282" s="99">
        <v>100</v>
      </c>
      <c r="J282" s="99">
        <f t="shared" si="10"/>
        <v>5800</v>
      </c>
      <c r="K282" s="99"/>
      <c r="L282" s="19"/>
      <c r="M282" s="19"/>
      <c r="N282" s="24"/>
      <c r="O282" s="19"/>
    </row>
    <row r="283" spans="1:23" ht="18">
      <c r="A283" s="19"/>
      <c r="B283" s="20" t="s">
        <v>381</v>
      </c>
      <c r="C283" s="21" t="s">
        <v>40</v>
      </c>
      <c r="D283" s="98">
        <v>15</v>
      </c>
      <c r="E283" s="98">
        <v>15</v>
      </c>
      <c r="F283" s="98">
        <v>15</v>
      </c>
      <c r="G283" s="98">
        <v>15</v>
      </c>
      <c r="H283" s="98">
        <v>60</v>
      </c>
      <c r="I283" s="99">
        <v>50</v>
      </c>
      <c r="J283" s="99">
        <f t="shared" si="10"/>
        <v>3000</v>
      </c>
      <c r="K283" s="99"/>
      <c r="L283" s="19"/>
      <c r="M283" s="19"/>
      <c r="N283" s="24"/>
      <c r="O283" s="19"/>
      <c r="T283" s="25"/>
      <c r="W283" s="26"/>
    </row>
    <row r="284" spans="1:15" ht="17.25" customHeight="1">
      <c r="A284" s="19"/>
      <c r="B284" s="20" t="s">
        <v>382</v>
      </c>
      <c r="C284" s="21" t="s">
        <v>40</v>
      </c>
      <c r="D284" s="98">
        <v>88</v>
      </c>
      <c r="E284" s="98">
        <v>88</v>
      </c>
      <c r="F284" s="98">
        <v>87</v>
      </c>
      <c r="G284" s="98">
        <v>87</v>
      </c>
      <c r="H284" s="98">
        <v>350</v>
      </c>
      <c r="I284" s="99">
        <v>168</v>
      </c>
      <c r="J284" s="99">
        <f t="shared" si="10"/>
        <v>58800</v>
      </c>
      <c r="K284" s="99"/>
      <c r="L284" s="19"/>
      <c r="M284" s="19"/>
      <c r="N284" s="24"/>
      <c r="O284" s="19"/>
    </row>
    <row r="285" spans="1:15" ht="18">
      <c r="A285" s="19"/>
      <c r="B285" s="20" t="s">
        <v>383</v>
      </c>
      <c r="C285" s="21" t="s">
        <v>40</v>
      </c>
      <c r="D285" s="98">
        <v>9</v>
      </c>
      <c r="E285" s="98">
        <v>9</v>
      </c>
      <c r="F285" s="98">
        <v>9</v>
      </c>
      <c r="G285" s="98">
        <v>8</v>
      </c>
      <c r="H285" s="98">
        <v>35</v>
      </c>
      <c r="I285" s="99">
        <v>2500</v>
      </c>
      <c r="J285" s="99">
        <f t="shared" si="10"/>
        <v>87500</v>
      </c>
      <c r="K285" s="99"/>
      <c r="L285" s="19"/>
      <c r="M285" s="19"/>
      <c r="N285" s="24"/>
      <c r="O285" s="19"/>
    </row>
    <row r="286" spans="1:15" ht="18">
      <c r="A286" s="19"/>
      <c r="B286" s="20" t="s">
        <v>384</v>
      </c>
      <c r="C286" s="21" t="s">
        <v>40</v>
      </c>
      <c r="D286" s="98">
        <v>26</v>
      </c>
      <c r="E286" s="98">
        <v>26</v>
      </c>
      <c r="F286" s="98">
        <v>25</v>
      </c>
      <c r="G286" s="98">
        <v>25</v>
      </c>
      <c r="H286" s="98">
        <v>102</v>
      </c>
      <c r="I286" s="99">
        <v>60</v>
      </c>
      <c r="J286" s="99">
        <f t="shared" si="10"/>
        <v>6120</v>
      </c>
      <c r="K286" s="99"/>
      <c r="L286" s="19"/>
      <c r="M286" s="19"/>
      <c r="N286" s="24"/>
      <c r="O286" s="19"/>
    </row>
    <row r="287" spans="1:15" ht="18">
      <c r="A287" s="19"/>
      <c r="B287" s="20" t="s">
        <v>385</v>
      </c>
      <c r="C287" s="21" t="s">
        <v>40</v>
      </c>
      <c r="D287" s="98">
        <v>1</v>
      </c>
      <c r="E287" s="98">
        <v>1</v>
      </c>
      <c r="F287" s="98">
        <v>1</v>
      </c>
      <c r="G287" s="98"/>
      <c r="H287" s="98">
        <v>3</v>
      </c>
      <c r="I287" s="99">
        <v>3500</v>
      </c>
      <c r="J287" s="99">
        <f t="shared" si="10"/>
        <v>10500</v>
      </c>
      <c r="K287" s="99"/>
      <c r="L287" s="19"/>
      <c r="M287" s="19"/>
      <c r="N287" s="24"/>
      <c r="O287" s="19"/>
    </row>
    <row r="288" spans="1:20" ht="18">
      <c r="A288" s="19"/>
      <c r="B288" s="20" t="s">
        <v>386</v>
      </c>
      <c r="C288" s="21" t="s">
        <v>40</v>
      </c>
      <c r="D288" s="98">
        <v>1</v>
      </c>
      <c r="E288" s="98">
        <v>1</v>
      </c>
      <c r="F288" s="98"/>
      <c r="G288" s="98"/>
      <c r="H288" s="98">
        <v>2</v>
      </c>
      <c r="I288" s="99">
        <v>7000</v>
      </c>
      <c r="J288" s="99">
        <f t="shared" si="10"/>
        <v>14000</v>
      </c>
      <c r="K288" s="99"/>
      <c r="L288" s="19"/>
      <c r="M288" s="19"/>
      <c r="N288" s="24"/>
      <c r="O288" s="19"/>
      <c r="T288" s="25" t="s">
        <v>387</v>
      </c>
    </row>
    <row r="289" spans="1:15" ht="18">
      <c r="A289" s="32"/>
      <c r="B289" s="20" t="s">
        <v>388</v>
      </c>
      <c r="C289" s="21"/>
      <c r="D289" s="98">
        <v>97</v>
      </c>
      <c r="E289" s="98">
        <v>96</v>
      </c>
      <c r="F289" s="98">
        <v>96</v>
      </c>
      <c r="G289" s="98">
        <v>96</v>
      </c>
      <c r="H289" s="98">
        <v>385</v>
      </c>
      <c r="I289" s="99">
        <v>1084</v>
      </c>
      <c r="J289" s="99">
        <f t="shared" si="10"/>
        <v>417340</v>
      </c>
      <c r="K289" s="99"/>
      <c r="L289" s="32"/>
      <c r="M289" s="32"/>
      <c r="N289" s="35"/>
      <c r="O289" s="32"/>
    </row>
    <row r="290" spans="1:15" ht="18">
      <c r="A290" s="19"/>
      <c r="B290" s="20" t="s">
        <v>389</v>
      </c>
      <c r="C290" s="21" t="s">
        <v>40</v>
      </c>
      <c r="D290" s="98">
        <v>3</v>
      </c>
      <c r="E290" s="98">
        <v>3</v>
      </c>
      <c r="F290" s="98">
        <v>2</v>
      </c>
      <c r="G290" s="98">
        <v>2</v>
      </c>
      <c r="H290" s="98">
        <v>10</v>
      </c>
      <c r="I290" s="99">
        <v>142.49</v>
      </c>
      <c r="J290" s="99">
        <f t="shared" si="10"/>
        <v>1424.9</v>
      </c>
      <c r="K290" s="99"/>
      <c r="L290" s="19"/>
      <c r="M290" s="19"/>
      <c r="N290" s="24"/>
      <c r="O290" s="19"/>
    </row>
    <row r="291" spans="1:15" ht="18">
      <c r="A291" s="19"/>
      <c r="B291" s="20" t="s">
        <v>390</v>
      </c>
      <c r="C291" s="21" t="s">
        <v>40</v>
      </c>
      <c r="D291" s="98">
        <v>8</v>
      </c>
      <c r="E291" s="98">
        <v>8</v>
      </c>
      <c r="F291" s="98">
        <v>7</v>
      </c>
      <c r="G291" s="98">
        <v>7</v>
      </c>
      <c r="H291" s="98">
        <v>30</v>
      </c>
      <c r="I291" s="99">
        <v>900</v>
      </c>
      <c r="J291" s="99">
        <f t="shared" si="10"/>
        <v>27000</v>
      </c>
      <c r="K291" s="99"/>
      <c r="L291" s="19"/>
      <c r="M291" s="19"/>
      <c r="N291" s="24"/>
      <c r="O291" s="19"/>
    </row>
    <row r="292" spans="1:15" ht="18">
      <c r="A292" s="19"/>
      <c r="B292" s="20" t="s">
        <v>391</v>
      </c>
      <c r="C292" s="21" t="s">
        <v>40</v>
      </c>
      <c r="D292" s="98">
        <v>13</v>
      </c>
      <c r="E292" s="98">
        <v>13</v>
      </c>
      <c r="F292" s="98">
        <v>12</v>
      </c>
      <c r="G292" s="98">
        <v>12</v>
      </c>
      <c r="H292" s="98">
        <v>50</v>
      </c>
      <c r="I292" s="99">
        <v>257</v>
      </c>
      <c r="J292" s="99">
        <f t="shared" si="10"/>
        <v>12850</v>
      </c>
      <c r="K292" s="99"/>
      <c r="L292" s="19"/>
      <c r="M292" s="19"/>
      <c r="N292" s="24"/>
      <c r="O292" s="19"/>
    </row>
    <row r="293" spans="1:15" ht="18">
      <c r="A293" s="19"/>
      <c r="B293" s="20" t="s">
        <v>392</v>
      </c>
      <c r="C293" s="21" t="s">
        <v>40</v>
      </c>
      <c r="D293" s="98">
        <v>40</v>
      </c>
      <c r="E293" s="98">
        <v>39</v>
      </c>
      <c r="F293" s="98">
        <v>39</v>
      </c>
      <c r="G293" s="98">
        <v>39</v>
      </c>
      <c r="H293" s="98">
        <v>157</v>
      </c>
      <c r="I293" s="99">
        <v>300</v>
      </c>
      <c r="J293" s="99">
        <f t="shared" si="10"/>
        <v>47100</v>
      </c>
      <c r="K293" s="99"/>
      <c r="L293" s="19"/>
      <c r="M293" s="19"/>
      <c r="N293" s="24"/>
      <c r="O293" s="19"/>
    </row>
    <row r="294" spans="1:15" ht="18">
      <c r="A294" s="19"/>
      <c r="B294" s="20" t="s">
        <v>393</v>
      </c>
      <c r="C294" s="21" t="s">
        <v>40</v>
      </c>
      <c r="D294" s="98">
        <v>32</v>
      </c>
      <c r="E294" s="98">
        <v>32</v>
      </c>
      <c r="F294" s="98">
        <v>31</v>
      </c>
      <c r="G294" s="98">
        <v>31</v>
      </c>
      <c r="H294" s="98">
        <v>126</v>
      </c>
      <c r="I294" s="99">
        <v>1684.4</v>
      </c>
      <c r="J294" s="99">
        <f t="shared" si="10"/>
        <v>212234.40000000002</v>
      </c>
      <c r="K294" s="99"/>
      <c r="L294" s="19"/>
      <c r="M294" s="19"/>
      <c r="N294" s="24"/>
      <c r="O294" s="19"/>
    </row>
    <row r="295" spans="1:15" ht="18">
      <c r="A295" s="19"/>
      <c r="B295" s="20" t="s">
        <v>394</v>
      </c>
      <c r="C295" s="21" t="s">
        <v>40</v>
      </c>
      <c r="D295" s="98">
        <v>6325</v>
      </c>
      <c r="E295" s="98">
        <v>6325</v>
      </c>
      <c r="F295" s="98">
        <v>6325</v>
      </c>
      <c r="G295" s="98">
        <v>6325</v>
      </c>
      <c r="H295" s="98">
        <v>25300</v>
      </c>
      <c r="I295" s="99">
        <v>12</v>
      </c>
      <c r="J295" s="99">
        <f t="shared" si="10"/>
        <v>303600</v>
      </c>
      <c r="K295" s="99"/>
      <c r="L295" s="19"/>
      <c r="M295" s="19"/>
      <c r="N295" s="24"/>
      <c r="O295" s="19"/>
    </row>
    <row r="296" spans="1:15" ht="18">
      <c r="A296" s="19"/>
      <c r="B296" s="20" t="s">
        <v>395</v>
      </c>
      <c r="C296" s="21" t="s">
        <v>40</v>
      </c>
      <c r="D296" s="98">
        <v>23</v>
      </c>
      <c r="E296" s="98">
        <v>22</v>
      </c>
      <c r="F296" s="98">
        <v>22</v>
      </c>
      <c r="G296" s="98">
        <v>22</v>
      </c>
      <c r="H296" s="98">
        <v>89</v>
      </c>
      <c r="I296" s="99">
        <v>3900</v>
      </c>
      <c r="J296" s="99">
        <f t="shared" si="10"/>
        <v>347100</v>
      </c>
      <c r="K296" s="99"/>
      <c r="L296" s="19"/>
      <c r="M296" s="19"/>
      <c r="N296" s="24"/>
      <c r="O296" s="19"/>
    </row>
    <row r="297" spans="1:15" ht="18">
      <c r="A297" s="19"/>
      <c r="B297" s="20" t="s">
        <v>396</v>
      </c>
      <c r="C297" s="21" t="s">
        <v>40</v>
      </c>
      <c r="D297" s="98">
        <v>13</v>
      </c>
      <c r="E297" s="98">
        <v>13</v>
      </c>
      <c r="F297" s="98">
        <v>12</v>
      </c>
      <c r="G297" s="98">
        <v>12</v>
      </c>
      <c r="H297" s="98">
        <v>50</v>
      </c>
      <c r="I297" s="99">
        <v>2.1</v>
      </c>
      <c r="J297" s="99">
        <f t="shared" si="10"/>
        <v>105</v>
      </c>
      <c r="K297" s="99"/>
      <c r="L297" s="19"/>
      <c r="M297" s="19"/>
      <c r="N297" s="24"/>
      <c r="O297" s="19"/>
    </row>
    <row r="298" spans="1:15" ht="18">
      <c r="A298" s="19"/>
      <c r="B298" s="20"/>
      <c r="C298" s="21"/>
      <c r="D298" s="98"/>
      <c r="E298" s="98"/>
      <c r="F298" s="98"/>
      <c r="G298" s="98"/>
      <c r="H298" s="98"/>
      <c r="I298" s="99"/>
      <c r="J298" s="99"/>
      <c r="K298" s="99"/>
      <c r="L298" s="19"/>
      <c r="M298" s="19"/>
      <c r="N298" s="24"/>
      <c r="O298" s="19"/>
    </row>
    <row r="299" spans="1:23" s="97" customFormat="1" ht="18">
      <c r="A299" s="102" t="s">
        <v>397</v>
      </c>
      <c r="B299" s="20" t="s">
        <v>398</v>
      </c>
      <c r="C299" s="21" t="s">
        <v>40</v>
      </c>
      <c r="D299" s="98"/>
      <c r="E299" s="98"/>
      <c r="F299" s="98"/>
      <c r="G299" s="98"/>
      <c r="H299" s="98"/>
      <c r="I299" s="99"/>
      <c r="J299" s="99"/>
      <c r="K299" s="109"/>
      <c r="L299" s="27" t="s">
        <v>182</v>
      </c>
      <c r="M299" s="19" t="s">
        <v>26</v>
      </c>
      <c r="N299" s="24"/>
      <c r="O299" s="19"/>
      <c r="T299" s="25"/>
      <c r="W299" s="26"/>
    </row>
    <row r="300" spans="1:20" ht="18">
      <c r="A300" s="19"/>
      <c r="B300" s="20" t="s">
        <v>399</v>
      </c>
      <c r="C300" s="21" t="s">
        <v>40</v>
      </c>
      <c r="D300" s="98">
        <v>134</v>
      </c>
      <c r="E300" s="98">
        <v>134</v>
      </c>
      <c r="F300" s="98">
        <v>134</v>
      </c>
      <c r="G300" s="98">
        <v>133</v>
      </c>
      <c r="H300" s="98">
        <v>535</v>
      </c>
      <c r="I300" s="99">
        <v>388</v>
      </c>
      <c r="J300" s="99">
        <f>+H300*I300</f>
        <v>207580</v>
      </c>
      <c r="K300" s="99">
        <f>SUM(J300)</f>
        <v>207580</v>
      </c>
      <c r="L300" s="27"/>
      <c r="M300" s="19"/>
      <c r="N300" s="24"/>
      <c r="O300" s="19"/>
      <c r="T300" s="25" t="s">
        <v>400</v>
      </c>
    </row>
    <row r="301" spans="2:23" ht="18">
      <c r="B301" s="20"/>
      <c r="C301" s="21"/>
      <c r="D301" s="98"/>
      <c r="E301" s="98"/>
      <c r="F301" s="98"/>
      <c r="G301" s="98"/>
      <c r="H301" s="98"/>
      <c r="I301" s="99"/>
      <c r="J301" s="99"/>
      <c r="K301" s="99"/>
      <c r="L301" s="100"/>
      <c r="T301" s="25"/>
      <c r="W301" s="26"/>
    </row>
    <row r="302" spans="1:23" s="97" customFormat="1" ht="18">
      <c r="A302" s="102" t="s">
        <v>401</v>
      </c>
      <c r="B302" s="20" t="s">
        <v>402</v>
      </c>
      <c r="C302" s="21" t="s">
        <v>40</v>
      </c>
      <c r="D302" s="98">
        <v>1</v>
      </c>
      <c r="E302" s="98">
        <v>0</v>
      </c>
      <c r="F302" s="98">
        <v>0</v>
      </c>
      <c r="G302" s="98">
        <v>0</v>
      </c>
      <c r="H302" s="98">
        <v>1</v>
      </c>
      <c r="I302" s="99">
        <v>70000</v>
      </c>
      <c r="J302" s="99">
        <f aca="true" t="shared" si="11" ref="J302:J312">+H302*I302</f>
        <v>70000</v>
      </c>
      <c r="K302" s="99">
        <f>SUM(J302:J319)</f>
        <v>46684113</v>
      </c>
      <c r="L302" s="27" t="s">
        <v>41</v>
      </c>
      <c r="M302" s="19" t="s">
        <v>26</v>
      </c>
      <c r="N302" s="24"/>
      <c r="O302" s="19"/>
      <c r="T302" s="25"/>
      <c r="W302" s="26"/>
    </row>
    <row r="303" spans="1:23" ht="18">
      <c r="A303" s="19"/>
      <c r="B303" s="20" t="s">
        <v>403</v>
      </c>
      <c r="C303" s="21" t="s">
        <v>40</v>
      </c>
      <c r="D303" s="98">
        <v>166</v>
      </c>
      <c r="E303" s="98">
        <v>165</v>
      </c>
      <c r="F303" s="98">
        <v>165</v>
      </c>
      <c r="G303" s="98">
        <v>165</v>
      </c>
      <c r="H303" s="98">
        <v>661</v>
      </c>
      <c r="I303" s="99">
        <v>61900</v>
      </c>
      <c r="J303" s="99">
        <f t="shared" si="11"/>
        <v>40915900</v>
      </c>
      <c r="K303" s="99"/>
      <c r="L303" s="27"/>
      <c r="M303" s="19"/>
      <c r="N303" s="24"/>
      <c r="O303" s="19"/>
      <c r="T303" s="25" t="s">
        <v>404</v>
      </c>
      <c r="W303" s="26"/>
    </row>
    <row r="304" spans="1:23" ht="18">
      <c r="A304" s="19"/>
      <c r="B304" s="20" t="s">
        <v>405</v>
      </c>
      <c r="C304" s="21" t="s">
        <v>40</v>
      </c>
      <c r="D304" s="98">
        <v>2</v>
      </c>
      <c r="E304" s="98">
        <v>2</v>
      </c>
      <c r="F304" s="98">
        <v>1</v>
      </c>
      <c r="G304" s="98">
        <v>1</v>
      </c>
      <c r="H304" s="98">
        <v>6</v>
      </c>
      <c r="I304" s="99">
        <v>18945</v>
      </c>
      <c r="J304" s="99">
        <f t="shared" si="11"/>
        <v>113670</v>
      </c>
      <c r="K304" s="99"/>
      <c r="L304" s="19"/>
      <c r="M304" s="19"/>
      <c r="N304" s="24"/>
      <c r="O304" s="19"/>
      <c r="T304" s="25"/>
      <c r="W304" s="26"/>
    </row>
    <row r="305" spans="1:23" ht="18">
      <c r="A305" s="19"/>
      <c r="B305" s="20" t="s">
        <v>406</v>
      </c>
      <c r="C305" s="21" t="s">
        <v>40</v>
      </c>
      <c r="D305" s="98">
        <v>1</v>
      </c>
      <c r="E305" s="98">
        <v>1</v>
      </c>
      <c r="F305" s="98">
        <v>1</v>
      </c>
      <c r="G305" s="98">
        <v>0</v>
      </c>
      <c r="H305" s="98">
        <v>3</v>
      </c>
      <c r="I305" s="99">
        <v>7690</v>
      </c>
      <c r="J305" s="99">
        <f t="shared" si="11"/>
        <v>23070</v>
      </c>
      <c r="K305" s="99"/>
      <c r="L305" s="19"/>
      <c r="M305" s="19"/>
      <c r="N305" s="24"/>
      <c r="O305" s="19"/>
      <c r="T305" s="25"/>
      <c r="W305" s="26"/>
    </row>
    <row r="306" spans="1:23" ht="18">
      <c r="A306" s="19"/>
      <c r="B306" s="20" t="s">
        <v>407</v>
      </c>
      <c r="C306" s="21" t="s">
        <v>40</v>
      </c>
      <c r="D306" s="98">
        <v>9</v>
      </c>
      <c r="E306" s="98">
        <v>9</v>
      </c>
      <c r="F306" s="98">
        <v>9</v>
      </c>
      <c r="G306" s="98">
        <v>8</v>
      </c>
      <c r="H306" s="98">
        <v>35</v>
      </c>
      <c r="I306" s="99">
        <v>6575</v>
      </c>
      <c r="J306" s="99">
        <f t="shared" si="11"/>
        <v>230125</v>
      </c>
      <c r="K306" s="99"/>
      <c r="L306" s="19"/>
      <c r="M306" s="19"/>
      <c r="N306" s="24"/>
      <c r="O306" s="19"/>
      <c r="T306" s="25"/>
      <c r="W306" s="26"/>
    </row>
    <row r="307" spans="1:23" ht="18">
      <c r="A307" s="19"/>
      <c r="B307" s="20" t="s">
        <v>408</v>
      </c>
      <c r="C307" s="21" t="s">
        <v>40</v>
      </c>
      <c r="D307" s="98">
        <v>3</v>
      </c>
      <c r="E307" s="98">
        <v>3</v>
      </c>
      <c r="F307" s="98">
        <v>2</v>
      </c>
      <c r="G307" s="98">
        <v>2</v>
      </c>
      <c r="H307" s="98">
        <v>10</v>
      </c>
      <c r="I307" s="99">
        <v>27900</v>
      </c>
      <c r="J307" s="99">
        <f t="shared" si="11"/>
        <v>279000</v>
      </c>
      <c r="K307" s="99"/>
      <c r="L307" s="19"/>
      <c r="M307" s="19"/>
      <c r="N307" s="24"/>
      <c r="O307" s="19"/>
      <c r="T307" s="25"/>
      <c r="W307" s="26"/>
    </row>
    <row r="308" spans="1:23" ht="18">
      <c r="A308" s="19"/>
      <c r="B308" s="20" t="s">
        <v>409</v>
      </c>
      <c r="C308" s="21" t="s">
        <v>40</v>
      </c>
      <c r="D308" s="98">
        <v>1</v>
      </c>
      <c r="E308" s="98">
        <v>0</v>
      </c>
      <c r="F308" s="98">
        <v>0</v>
      </c>
      <c r="G308" s="98">
        <v>0</v>
      </c>
      <c r="H308" s="98">
        <v>1</v>
      </c>
      <c r="I308" s="99">
        <v>250</v>
      </c>
      <c r="J308" s="99">
        <f t="shared" si="11"/>
        <v>250</v>
      </c>
      <c r="K308" s="99"/>
      <c r="L308" s="19"/>
      <c r="M308" s="19"/>
      <c r="N308" s="24"/>
      <c r="O308" s="19"/>
      <c r="T308" s="25"/>
      <c r="W308" s="26"/>
    </row>
    <row r="309" spans="1:15" ht="18">
      <c r="A309" s="19"/>
      <c r="B309" s="20" t="s">
        <v>411</v>
      </c>
      <c r="C309" s="21" t="s">
        <v>40</v>
      </c>
      <c r="D309" s="98">
        <v>72</v>
      </c>
      <c r="E309" s="98">
        <v>71</v>
      </c>
      <c r="F309" s="98">
        <v>71</v>
      </c>
      <c r="G309" s="98">
        <v>71</v>
      </c>
      <c r="H309" s="98">
        <v>285</v>
      </c>
      <c r="I309" s="99">
        <v>256</v>
      </c>
      <c r="J309" s="99">
        <f t="shared" si="11"/>
        <v>72960</v>
      </c>
      <c r="K309" s="99"/>
      <c r="L309" s="19"/>
      <c r="M309" s="19"/>
      <c r="N309" s="24"/>
      <c r="O309" s="19"/>
    </row>
    <row r="310" spans="1:20" ht="18">
      <c r="A310" s="19"/>
      <c r="B310" s="20" t="s">
        <v>412</v>
      </c>
      <c r="C310" s="21" t="s">
        <v>40</v>
      </c>
      <c r="D310" s="98">
        <v>11</v>
      </c>
      <c r="E310" s="98">
        <v>11</v>
      </c>
      <c r="F310" s="98">
        <v>11</v>
      </c>
      <c r="G310" s="98">
        <v>11</v>
      </c>
      <c r="H310" s="98">
        <v>44</v>
      </c>
      <c r="I310" s="99">
        <v>24000</v>
      </c>
      <c r="J310" s="99">
        <f t="shared" si="11"/>
        <v>1056000</v>
      </c>
      <c r="K310" s="99"/>
      <c r="L310" s="19"/>
      <c r="M310" s="19"/>
      <c r="N310" s="24"/>
      <c r="O310" s="19"/>
      <c r="T310" s="25" t="s">
        <v>413</v>
      </c>
    </row>
    <row r="311" spans="2:20" s="19" customFormat="1" ht="15.75">
      <c r="B311" s="20" t="s">
        <v>414</v>
      </c>
      <c r="C311" s="21" t="s">
        <v>40</v>
      </c>
      <c r="D311" s="98">
        <v>1</v>
      </c>
      <c r="E311" s="98">
        <v>0</v>
      </c>
      <c r="F311" s="98">
        <v>0</v>
      </c>
      <c r="G311" s="98">
        <v>0</v>
      </c>
      <c r="H311" s="98">
        <v>1</v>
      </c>
      <c r="I311" s="99">
        <v>690123</v>
      </c>
      <c r="J311" s="99">
        <f t="shared" si="11"/>
        <v>690123</v>
      </c>
      <c r="K311" s="99"/>
      <c r="N311" s="24"/>
      <c r="T311" s="19" t="s">
        <v>415</v>
      </c>
    </row>
    <row r="312" spans="1:15" ht="18">
      <c r="A312" s="19"/>
      <c r="B312" s="20" t="s">
        <v>416</v>
      </c>
      <c r="C312" s="21"/>
      <c r="D312" s="98">
        <v>11</v>
      </c>
      <c r="E312" s="98">
        <v>11</v>
      </c>
      <c r="F312" s="98">
        <v>11</v>
      </c>
      <c r="G312" s="98">
        <v>11</v>
      </c>
      <c r="H312" s="98">
        <v>44</v>
      </c>
      <c r="I312" s="99">
        <v>8175</v>
      </c>
      <c r="J312" s="99">
        <f t="shared" si="11"/>
        <v>359700</v>
      </c>
      <c r="K312" s="99"/>
      <c r="L312" s="19"/>
      <c r="M312" s="19"/>
      <c r="N312" s="24"/>
      <c r="O312" s="19"/>
    </row>
    <row r="313" spans="1:15" ht="18">
      <c r="A313" s="19"/>
      <c r="B313" s="20" t="s">
        <v>417</v>
      </c>
      <c r="C313" s="21" t="s">
        <v>40</v>
      </c>
      <c r="D313" s="98">
        <v>699</v>
      </c>
      <c r="E313" s="98">
        <v>699</v>
      </c>
      <c r="F313" s="98">
        <v>699</v>
      </c>
      <c r="G313" s="98">
        <v>699</v>
      </c>
      <c r="H313" s="98">
        <v>2796</v>
      </c>
      <c r="I313" s="99">
        <v>60</v>
      </c>
      <c r="J313" s="99">
        <f>+'PACC - SNCC.F.053 (4)'!$H313*'PACC - SNCC.F.053 (4)'!$I313</f>
        <v>167760</v>
      </c>
      <c r="K313" s="99"/>
      <c r="L313" s="19"/>
      <c r="M313" s="19"/>
      <c r="N313" s="24"/>
      <c r="O313" s="19"/>
    </row>
    <row r="314" spans="1:20" ht="18">
      <c r="A314" s="19"/>
      <c r="B314" s="20" t="s">
        <v>418</v>
      </c>
      <c r="C314" s="21" t="s">
        <v>40</v>
      </c>
      <c r="D314" s="98">
        <v>1</v>
      </c>
      <c r="E314" s="98">
        <v>1</v>
      </c>
      <c r="F314" s="98">
        <v>1</v>
      </c>
      <c r="G314" s="98">
        <v>0</v>
      </c>
      <c r="H314" s="98">
        <v>3</v>
      </c>
      <c r="I314" s="99">
        <v>8705</v>
      </c>
      <c r="J314" s="99">
        <f aca="true" t="shared" si="12" ref="J314:J319">+H314*I314</f>
        <v>26115</v>
      </c>
      <c r="K314" s="99"/>
      <c r="L314" s="19"/>
      <c r="M314" s="19"/>
      <c r="N314" s="24"/>
      <c r="O314" s="19"/>
      <c r="T314" s="25"/>
    </row>
    <row r="315" spans="1:20" ht="18">
      <c r="A315" s="19"/>
      <c r="B315" s="20" t="s">
        <v>419</v>
      </c>
      <c r="C315" s="21" t="s">
        <v>40</v>
      </c>
      <c r="D315" s="98">
        <v>55</v>
      </c>
      <c r="E315" s="98">
        <v>55</v>
      </c>
      <c r="F315" s="98">
        <v>55</v>
      </c>
      <c r="G315" s="98">
        <v>54</v>
      </c>
      <c r="H315" s="98">
        <v>219</v>
      </c>
      <c r="I315" s="99">
        <v>200</v>
      </c>
      <c r="J315" s="99">
        <f t="shared" si="12"/>
        <v>43800</v>
      </c>
      <c r="K315" s="99"/>
      <c r="L315" s="19"/>
      <c r="M315" s="19"/>
      <c r="N315" s="24"/>
      <c r="O315" s="19"/>
      <c r="T315" s="25" t="s">
        <v>420</v>
      </c>
    </row>
    <row r="316" spans="1:20" ht="18">
      <c r="A316" s="19"/>
      <c r="B316" s="20" t="s">
        <v>421</v>
      </c>
      <c r="C316" s="21" t="s">
        <v>40</v>
      </c>
      <c r="D316" s="98">
        <v>17</v>
      </c>
      <c r="E316" s="98">
        <v>17</v>
      </c>
      <c r="F316" s="98">
        <v>17</v>
      </c>
      <c r="G316" s="98">
        <v>17</v>
      </c>
      <c r="H316" s="98">
        <v>68</v>
      </c>
      <c r="I316" s="99">
        <v>23200</v>
      </c>
      <c r="J316" s="99">
        <f t="shared" si="12"/>
        <v>1577600</v>
      </c>
      <c r="K316" s="99"/>
      <c r="L316" s="19"/>
      <c r="M316" s="19"/>
      <c r="N316" s="24"/>
      <c r="O316" s="19"/>
      <c r="T316" s="25"/>
    </row>
    <row r="317" spans="1:15" ht="18">
      <c r="A317" s="19"/>
      <c r="B317" s="20" t="s">
        <v>422</v>
      </c>
      <c r="C317" s="21" t="s">
        <v>40</v>
      </c>
      <c r="D317" s="98">
        <v>175</v>
      </c>
      <c r="E317" s="98">
        <v>175</v>
      </c>
      <c r="F317" s="98">
        <v>174</v>
      </c>
      <c r="G317" s="98">
        <v>174</v>
      </c>
      <c r="H317" s="98">
        <v>698</v>
      </c>
      <c r="I317" s="99">
        <v>290</v>
      </c>
      <c r="J317" s="99">
        <f t="shared" si="12"/>
        <v>202420</v>
      </c>
      <c r="K317" s="99"/>
      <c r="L317" s="19"/>
      <c r="M317" s="19"/>
      <c r="N317" s="24"/>
      <c r="O317" s="19"/>
    </row>
    <row r="318" spans="1:23" ht="18">
      <c r="A318" s="19"/>
      <c r="B318" s="20" t="s">
        <v>423</v>
      </c>
      <c r="C318" s="21" t="s">
        <v>40</v>
      </c>
      <c r="D318" s="98">
        <v>4</v>
      </c>
      <c r="E318" s="98">
        <v>4</v>
      </c>
      <c r="F318" s="98">
        <v>4</v>
      </c>
      <c r="G318" s="98">
        <v>4</v>
      </c>
      <c r="H318" s="98">
        <v>16</v>
      </c>
      <c r="I318" s="99">
        <v>50420</v>
      </c>
      <c r="J318" s="99">
        <f t="shared" si="12"/>
        <v>806720</v>
      </c>
      <c r="K318" s="99"/>
      <c r="L318" s="19"/>
      <c r="M318" s="19"/>
      <c r="N318" s="24"/>
      <c r="O318" s="19"/>
      <c r="T318" s="25" t="s">
        <v>424</v>
      </c>
      <c r="W318" s="26"/>
    </row>
    <row r="319" spans="1:23" ht="19.5" customHeight="1">
      <c r="A319" s="19"/>
      <c r="B319" s="20" t="s">
        <v>425</v>
      </c>
      <c r="C319" s="21" t="s">
        <v>40</v>
      </c>
      <c r="D319" s="98">
        <v>1</v>
      </c>
      <c r="E319" s="98">
        <v>1</v>
      </c>
      <c r="F319" s="98">
        <v>1</v>
      </c>
      <c r="G319" s="98">
        <v>0</v>
      </c>
      <c r="H319" s="98">
        <v>3</v>
      </c>
      <c r="I319" s="99">
        <v>16300</v>
      </c>
      <c r="J319" s="99">
        <f t="shared" si="12"/>
        <v>48900</v>
      </c>
      <c r="K319" s="99"/>
      <c r="L319" s="19"/>
      <c r="M319" s="19"/>
      <c r="N319" s="24"/>
      <c r="O319" s="19"/>
      <c r="T319" s="25" t="s">
        <v>426</v>
      </c>
      <c r="W319" s="26"/>
    </row>
    <row r="320" spans="1:23" ht="18">
      <c r="A320" s="19"/>
      <c r="B320" s="20"/>
      <c r="C320" s="21"/>
      <c r="D320" s="98"/>
      <c r="E320" s="98"/>
      <c r="F320" s="98"/>
      <c r="G320" s="98"/>
      <c r="H320" s="98"/>
      <c r="I320" s="99"/>
      <c r="J320" s="99"/>
      <c r="K320" s="99"/>
      <c r="L320" s="19"/>
      <c r="M320" s="19"/>
      <c r="N320" s="24"/>
      <c r="O320" s="19"/>
      <c r="T320" s="25"/>
      <c r="W320" s="26"/>
    </row>
    <row r="321" spans="1:23" s="97" customFormat="1" ht="18">
      <c r="A321" s="102" t="s">
        <v>427</v>
      </c>
      <c r="B321" s="20" t="s">
        <v>428</v>
      </c>
      <c r="C321" s="21" t="s">
        <v>40</v>
      </c>
      <c r="D321" s="98">
        <v>267</v>
      </c>
      <c r="E321" s="98">
        <v>267</v>
      </c>
      <c r="F321" s="98">
        <v>267</v>
      </c>
      <c r="G321" s="98">
        <v>267</v>
      </c>
      <c r="H321" s="98">
        <v>1068</v>
      </c>
      <c r="I321" s="99">
        <v>35</v>
      </c>
      <c r="J321" s="99">
        <f>+H321*I321</f>
        <v>37380</v>
      </c>
      <c r="K321" s="99">
        <f>SUM(J321:J323)</f>
        <v>56187</v>
      </c>
      <c r="L321" s="27" t="s">
        <v>182</v>
      </c>
      <c r="M321" s="19" t="s">
        <v>26</v>
      </c>
      <c r="N321" s="24"/>
      <c r="O321" s="19"/>
      <c r="T321" s="25"/>
      <c r="W321" s="26"/>
    </row>
    <row r="322" spans="1:15" ht="18">
      <c r="A322" s="19"/>
      <c r="B322" s="20" t="s">
        <v>429</v>
      </c>
      <c r="C322" s="21" t="s">
        <v>40</v>
      </c>
      <c r="D322" s="98">
        <v>74</v>
      </c>
      <c r="E322" s="98">
        <v>74</v>
      </c>
      <c r="F322" s="98">
        <v>73</v>
      </c>
      <c r="G322" s="98">
        <v>73</v>
      </c>
      <c r="H322" s="98">
        <v>294</v>
      </c>
      <c r="I322" s="99">
        <v>54.5</v>
      </c>
      <c r="J322" s="99">
        <f>+H322*I322</f>
        <v>16023</v>
      </c>
      <c r="K322" s="99"/>
      <c r="L322" s="27"/>
      <c r="M322" s="19"/>
      <c r="N322" s="24"/>
      <c r="O322" s="19"/>
    </row>
    <row r="323" spans="1:23" ht="18">
      <c r="A323" s="19"/>
      <c r="B323" s="20" t="s">
        <v>430</v>
      </c>
      <c r="C323" s="21" t="s">
        <v>40</v>
      </c>
      <c r="D323" s="98">
        <v>29</v>
      </c>
      <c r="E323" s="98">
        <v>29</v>
      </c>
      <c r="F323" s="98">
        <v>29</v>
      </c>
      <c r="G323" s="98">
        <v>29</v>
      </c>
      <c r="H323" s="98">
        <v>116</v>
      </c>
      <c r="I323" s="99">
        <v>24</v>
      </c>
      <c r="J323" s="99">
        <f>+H323*I323</f>
        <v>2784</v>
      </c>
      <c r="K323" s="99"/>
      <c r="L323" s="27"/>
      <c r="M323" s="19"/>
      <c r="N323" s="24"/>
      <c r="O323" s="19"/>
      <c r="T323" s="25"/>
      <c r="W323" s="26"/>
    </row>
    <row r="324" spans="2:12" ht="18">
      <c r="B324" s="20"/>
      <c r="C324" s="21"/>
      <c r="D324" s="98"/>
      <c r="E324" s="98"/>
      <c r="F324" s="98"/>
      <c r="G324" s="98"/>
      <c r="H324" s="98"/>
      <c r="I324" s="99"/>
      <c r="J324" s="99"/>
      <c r="K324" s="99"/>
      <c r="L324" s="100"/>
    </row>
    <row r="325" spans="2:12" ht="18">
      <c r="B325" s="20"/>
      <c r="C325" s="21"/>
      <c r="D325" s="98"/>
      <c r="E325" s="98"/>
      <c r="F325" s="98"/>
      <c r="G325" s="98"/>
      <c r="H325" s="98"/>
      <c r="I325" s="99"/>
      <c r="J325" s="99"/>
      <c r="K325" s="99"/>
      <c r="L325" s="100"/>
    </row>
    <row r="326" spans="1:23" s="97" customFormat="1" ht="18">
      <c r="A326" s="102" t="s">
        <v>404</v>
      </c>
      <c r="B326" s="20" t="s">
        <v>432</v>
      </c>
      <c r="C326" s="21" t="s">
        <v>433</v>
      </c>
      <c r="D326" s="98">
        <v>5985</v>
      </c>
      <c r="E326" s="98">
        <v>5985</v>
      </c>
      <c r="F326" s="98">
        <v>5985</v>
      </c>
      <c r="G326" s="98">
        <v>5985</v>
      </c>
      <c r="H326" s="98">
        <v>23940</v>
      </c>
      <c r="I326" s="99">
        <v>150</v>
      </c>
      <c r="J326" s="99">
        <f>+'PACC - SNCC.F.053 (4)'!$H326*'PACC - SNCC.F.053 (4)'!$I326</f>
        <v>3591000</v>
      </c>
      <c r="K326" s="99">
        <f>+SUM(J326:J328)</f>
        <v>65517000</v>
      </c>
      <c r="L326" s="27" t="s">
        <v>41</v>
      </c>
      <c r="M326" s="19" t="s">
        <v>26</v>
      </c>
      <c r="N326" s="24"/>
      <c r="O326" s="19"/>
      <c r="T326" s="25" t="s">
        <v>434</v>
      </c>
      <c r="W326" s="26"/>
    </row>
    <row r="327" spans="1:15" ht="15.75">
      <c r="A327" s="33"/>
      <c r="B327" s="20" t="s">
        <v>435</v>
      </c>
      <c r="C327" s="21" t="s">
        <v>433</v>
      </c>
      <c r="D327" s="98">
        <v>15680</v>
      </c>
      <c r="E327" s="98">
        <v>15680</v>
      </c>
      <c r="F327" s="98">
        <v>15680</v>
      </c>
      <c r="G327" s="98">
        <v>15680</v>
      </c>
      <c r="H327" s="98">
        <v>62720</v>
      </c>
      <c r="I327" s="99">
        <v>150</v>
      </c>
      <c r="J327" s="99">
        <f>+H327*I327</f>
        <v>9408000</v>
      </c>
      <c r="K327" s="99"/>
      <c r="L327" s="101"/>
      <c r="M327" s="33"/>
      <c r="N327" s="23"/>
      <c r="O327" s="33"/>
    </row>
    <row r="328" spans="1:15" ht="15.75">
      <c r="A328" s="33"/>
      <c r="B328" s="20" t="s">
        <v>436</v>
      </c>
      <c r="C328" s="21" t="s">
        <v>433</v>
      </c>
      <c r="D328" s="98">
        <v>87530</v>
      </c>
      <c r="E328" s="98">
        <v>87530</v>
      </c>
      <c r="F328" s="98">
        <v>87530</v>
      </c>
      <c r="G328" s="98">
        <v>87530</v>
      </c>
      <c r="H328" s="98">
        <f>SUM('PACC - SNCC.F.053 (4)'!$D328:$G328)</f>
        <v>350120</v>
      </c>
      <c r="I328" s="99">
        <v>150</v>
      </c>
      <c r="J328" s="99">
        <f>+H328*I328</f>
        <v>52518000</v>
      </c>
      <c r="K328" s="99"/>
      <c r="L328" s="101"/>
      <c r="M328" s="33"/>
      <c r="N328" s="23"/>
      <c r="O328" s="33"/>
    </row>
    <row r="329" spans="2:12" ht="18">
      <c r="B329" s="20"/>
      <c r="C329" s="21"/>
      <c r="D329" s="98"/>
      <c r="E329" s="98"/>
      <c r="F329" s="98"/>
      <c r="G329" s="98"/>
      <c r="H329" s="98"/>
      <c r="I329" s="99"/>
      <c r="J329" s="99"/>
      <c r="K329" s="99"/>
      <c r="L329" s="100"/>
    </row>
    <row r="330" spans="1:23" s="97" customFormat="1" ht="18">
      <c r="A330" s="102" t="s">
        <v>372</v>
      </c>
      <c r="B330" s="20" t="s">
        <v>437</v>
      </c>
      <c r="C330" s="21" t="s">
        <v>40</v>
      </c>
      <c r="D330" s="98">
        <v>450</v>
      </c>
      <c r="E330" s="98">
        <v>450</v>
      </c>
      <c r="F330" s="98">
        <v>450</v>
      </c>
      <c r="G330" s="98">
        <v>450</v>
      </c>
      <c r="H330" s="98">
        <v>1800</v>
      </c>
      <c r="I330" s="99">
        <v>615</v>
      </c>
      <c r="J330" s="99">
        <f>+H330*I330</f>
        <v>1107000</v>
      </c>
      <c r="K330" s="99">
        <f>+'PACC - SNCC.F.053 (4)'!$J330</f>
        <v>1107000</v>
      </c>
      <c r="L330" s="27" t="s">
        <v>28</v>
      </c>
      <c r="M330" s="19" t="s">
        <v>26</v>
      </c>
      <c r="N330" s="24"/>
      <c r="O330" s="19"/>
      <c r="T330" s="25"/>
      <c r="W330" s="26"/>
    </row>
    <row r="331" spans="2:12" ht="18">
      <c r="B331" s="20"/>
      <c r="C331" s="21"/>
      <c r="D331" s="98"/>
      <c r="E331" s="98"/>
      <c r="F331" s="98"/>
      <c r="G331" s="98"/>
      <c r="H331" s="98"/>
      <c r="I331" s="99"/>
      <c r="J331" s="99"/>
      <c r="K331" s="99"/>
      <c r="L331" s="100"/>
    </row>
    <row r="332" spans="1:23" s="97" customFormat="1" ht="18">
      <c r="A332" s="102" t="s">
        <v>431</v>
      </c>
      <c r="B332" s="20" t="s">
        <v>438</v>
      </c>
      <c r="C332" s="21" t="s">
        <v>164</v>
      </c>
      <c r="D332" s="98">
        <v>280</v>
      </c>
      <c r="E332" s="98">
        <v>279</v>
      </c>
      <c r="F332" s="98">
        <v>279</v>
      </c>
      <c r="G332" s="98">
        <v>279</v>
      </c>
      <c r="H332" s="98">
        <v>1117</v>
      </c>
      <c r="I332" s="99">
        <v>800</v>
      </c>
      <c r="J332" s="99">
        <f>+H332*I332</f>
        <v>893600</v>
      </c>
      <c r="K332" s="99">
        <f>SUM(J332:J352)</f>
        <v>6851187.42</v>
      </c>
      <c r="L332" s="27" t="s">
        <v>41</v>
      </c>
      <c r="M332" s="19" t="s">
        <v>26</v>
      </c>
      <c r="N332" s="24"/>
      <c r="O332" s="19"/>
      <c r="T332" s="25" t="s">
        <v>439</v>
      </c>
      <c r="W332" s="26"/>
    </row>
    <row r="333" spans="1:20" ht="18">
      <c r="A333" s="19"/>
      <c r="B333" s="20" t="s">
        <v>440</v>
      </c>
      <c r="C333" s="21" t="s">
        <v>441</v>
      </c>
      <c r="D333" s="98">
        <v>214</v>
      </c>
      <c r="E333" s="98">
        <v>214</v>
      </c>
      <c r="F333" s="98">
        <v>214</v>
      </c>
      <c r="G333" s="98">
        <v>213</v>
      </c>
      <c r="H333" s="98">
        <v>855</v>
      </c>
      <c r="I333" s="99">
        <v>35</v>
      </c>
      <c r="J333" s="99">
        <f>+'PACC - SNCC.F.053 (4)'!$H333*'PACC - SNCC.F.053 (4)'!$I333</f>
        <v>29925</v>
      </c>
      <c r="K333" s="99"/>
      <c r="L333" s="19"/>
      <c r="M333" s="19"/>
      <c r="N333" s="24"/>
      <c r="O333" s="19"/>
      <c r="T333" s="25" t="s">
        <v>442</v>
      </c>
    </row>
    <row r="334" spans="1:20" s="29" customFormat="1" ht="18">
      <c r="A334" s="19"/>
      <c r="B334" s="20" t="s">
        <v>443</v>
      </c>
      <c r="C334" s="21" t="s">
        <v>444</v>
      </c>
      <c r="D334" s="98">
        <v>1660</v>
      </c>
      <c r="E334" s="98">
        <v>1660</v>
      </c>
      <c r="F334" s="98">
        <v>1659</v>
      </c>
      <c r="G334" s="98">
        <v>1659</v>
      </c>
      <c r="H334" s="98">
        <v>6638</v>
      </c>
      <c r="I334" s="99">
        <v>250</v>
      </c>
      <c r="J334" s="99">
        <f>+'PACC - SNCC.F.053 (4)'!$H334*'PACC - SNCC.F.053 (4)'!$I334</f>
        <v>1659500</v>
      </c>
      <c r="K334" s="99"/>
      <c r="L334" s="19"/>
      <c r="M334" s="19"/>
      <c r="N334" s="24"/>
      <c r="O334" s="19"/>
      <c r="T334" s="30" t="s">
        <v>445</v>
      </c>
    </row>
    <row r="335" spans="1:20" ht="18">
      <c r="A335" s="19"/>
      <c r="B335" s="20" t="s">
        <v>446</v>
      </c>
      <c r="C335" s="21" t="s">
        <v>444</v>
      </c>
      <c r="D335" s="98">
        <v>175</v>
      </c>
      <c r="E335" s="98">
        <v>174</v>
      </c>
      <c r="F335" s="98">
        <v>174</v>
      </c>
      <c r="G335" s="98">
        <v>174</v>
      </c>
      <c r="H335" s="98">
        <v>697</v>
      </c>
      <c r="I335" s="99">
        <v>225</v>
      </c>
      <c r="J335" s="99">
        <f>+'PACC - SNCC.F.053 (4)'!$H335*'PACC - SNCC.F.053 (4)'!$I335</f>
        <v>156825</v>
      </c>
      <c r="K335" s="99"/>
      <c r="L335" s="19"/>
      <c r="M335" s="19"/>
      <c r="N335" s="24"/>
      <c r="O335" s="19"/>
      <c r="T335" s="25" t="s">
        <v>447</v>
      </c>
    </row>
    <row r="336" spans="1:20" ht="18">
      <c r="A336" s="19"/>
      <c r="B336" s="20" t="s">
        <v>448</v>
      </c>
      <c r="C336" s="21" t="s">
        <v>444</v>
      </c>
      <c r="D336" s="98">
        <v>92</v>
      </c>
      <c r="E336" s="98">
        <v>92</v>
      </c>
      <c r="F336" s="98">
        <v>92</v>
      </c>
      <c r="G336" s="98">
        <v>91</v>
      </c>
      <c r="H336" s="98">
        <v>367</v>
      </c>
      <c r="I336" s="99">
        <v>225</v>
      </c>
      <c r="J336" s="99">
        <f>+'PACC - SNCC.F.053 (4)'!$H336*'PACC - SNCC.F.053 (4)'!$I336</f>
        <v>82575</v>
      </c>
      <c r="K336" s="99"/>
      <c r="L336" s="19"/>
      <c r="M336" s="19"/>
      <c r="N336" s="24"/>
      <c r="O336" s="19"/>
      <c r="T336" s="25" t="s">
        <v>449</v>
      </c>
    </row>
    <row r="337" spans="1:20" ht="18">
      <c r="A337" s="19"/>
      <c r="B337" s="20" t="s">
        <v>450</v>
      </c>
      <c r="C337" s="21" t="s">
        <v>444</v>
      </c>
      <c r="D337" s="98">
        <v>73</v>
      </c>
      <c r="E337" s="98">
        <v>73</v>
      </c>
      <c r="F337" s="98">
        <v>73</v>
      </c>
      <c r="G337" s="98">
        <v>73</v>
      </c>
      <c r="H337" s="98">
        <v>292</v>
      </c>
      <c r="I337" s="99">
        <v>660.2</v>
      </c>
      <c r="J337" s="99">
        <f>+'PACC - SNCC.F.053 (4)'!$H337*'PACC - SNCC.F.053 (4)'!$I337</f>
        <v>192778.40000000002</v>
      </c>
      <c r="K337" s="99"/>
      <c r="L337" s="19"/>
      <c r="M337" s="19"/>
      <c r="N337" s="24"/>
      <c r="O337" s="19"/>
      <c r="T337" s="25" t="s">
        <v>451</v>
      </c>
    </row>
    <row r="338" spans="1:20" ht="18">
      <c r="A338" s="19"/>
      <c r="B338" s="20" t="s">
        <v>452</v>
      </c>
      <c r="C338" s="21" t="s">
        <v>84</v>
      </c>
      <c r="D338" s="98">
        <v>13</v>
      </c>
      <c r="E338" s="98">
        <v>13</v>
      </c>
      <c r="F338" s="98">
        <v>12</v>
      </c>
      <c r="G338" s="98">
        <v>12</v>
      </c>
      <c r="H338" s="98">
        <v>50</v>
      </c>
      <c r="I338" s="99">
        <v>650.8</v>
      </c>
      <c r="J338" s="99">
        <f>+'PACC - SNCC.F.053 (4)'!$H338*'PACC - SNCC.F.053 (4)'!$I338</f>
        <v>32539.999999999996</v>
      </c>
      <c r="K338" s="99"/>
      <c r="L338" s="19"/>
      <c r="M338" s="19"/>
      <c r="N338" s="24"/>
      <c r="O338" s="19"/>
      <c r="T338" s="25" t="s">
        <v>453</v>
      </c>
    </row>
    <row r="339" spans="1:20" ht="18">
      <c r="A339" s="19"/>
      <c r="B339" s="20" t="s">
        <v>454</v>
      </c>
      <c r="C339" s="21" t="s">
        <v>40</v>
      </c>
      <c r="D339" s="98">
        <v>11</v>
      </c>
      <c r="E339" s="98">
        <v>11</v>
      </c>
      <c r="F339" s="98">
        <v>10</v>
      </c>
      <c r="G339" s="98">
        <v>10</v>
      </c>
      <c r="H339" s="98">
        <v>42</v>
      </c>
      <c r="I339" s="99">
        <v>900</v>
      </c>
      <c r="J339" s="99">
        <f>+'PACC - SNCC.F.053 (4)'!$H339*'PACC - SNCC.F.053 (4)'!$I339</f>
        <v>37800</v>
      </c>
      <c r="K339" s="99"/>
      <c r="L339" s="19"/>
      <c r="M339" s="19"/>
      <c r="N339" s="24"/>
      <c r="O339" s="19"/>
      <c r="T339" s="25" t="s">
        <v>455</v>
      </c>
    </row>
    <row r="340" spans="1:20" ht="18">
      <c r="A340" s="19"/>
      <c r="B340" s="20" t="s">
        <v>456</v>
      </c>
      <c r="C340" s="21" t="s">
        <v>444</v>
      </c>
      <c r="D340" s="98">
        <v>169</v>
      </c>
      <c r="E340" s="98">
        <v>169</v>
      </c>
      <c r="F340" s="98">
        <v>169</v>
      </c>
      <c r="G340" s="98">
        <v>168</v>
      </c>
      <c r="H340" s="98">
        <v>675</v>
      </c>
      <c r="I340" s="99">
        <v>850.07</v>
      </c>
      <c r="J340" s="99">
        <f>+'PACC - SNCC.F.053 (4)'!$H340*'PACC - SNCC.F.053 (4)'!$I340</f>
        <v>573797.25</v>
      </c>
      <c r="K340" s="99"/>
      <c r="L340" s="19"/>
      <c r="M340" s="19"/>
      <c r="N340" s="24"/>
      <c r="O340" s="19"/>
      <c r="T340" s="25" t="s">
        <v>457</v>
      </c>
    </row>
    <row r="341" spans="1:20" ht="18">
      <c r="A341" s="19"/>
      <c r="B341" s="20" t="s">
        <v>458</v>
      </c>
      <c r="C341" s="21" t="s">
        <v>84</v>
      </c>
      <c r="D341" s="98">
        <v>72</v>
      </c>
      <c r="E341" s="98">
        <v>72</v>
      </c>
      <c r="F341" s="98">
        <v>72</v>
      </c>
      <c r="G341" s="98">
        <v>72</v>
      </c>
      <c r="H341" s="98">
        <v>288</v>
      </c>
      <c r="I341" s="99">
        <v>155</v>
      </c>
      <c r="J341" s="99">
        <f>+'PACC - SNCC.F.053 (4)'!$H341*'PACC - SNCC.F.053 (4)'!$I341</f>
        <v>44640</v>
      </c>
      <c r="K341" s="99"/>
      <c r="L341" s="19"/>
      <c r="M341" s="19"/>
      <c r="N341" s="24"/>
      <c r="O341" s="19"/>
      <c r="T341" s="25" t="s">
        <v>459</v>
      </c>
    </row>
    <row r="342" spans="1:20" ht="18">
      <c r="A342" s="19"/>
      <c r="B342" s="20" t="s">
        <v>460</v>
      </c>
      <c r="C342" s="21" t="s">
        <v>84</v>
      </c>
      <c r="D342" s="98">
        <v>153</v>
      </c>
      <c r="E342" s="98">
        <v>153</v>
      </c>
      <c r="F342" s="98">
        <v>153</v>
      </c>
      <c r="G342" s="98">
        <v>152</v>
      </c>
      <c r="H342" s="98">
        <v>611</v>
      </c>
      <c r="I342" s="99">
        <v>1800.2</v>
      </c>
      <c r="J342" s="99">
        <f>+'PACC - SNCC.F.053 (4)'!$H342*'PACC - SNCC.F.053 (4)'!$I342</f>
        <v>1099922.2</v>
      </c>
      <c r="K342" s="99"/>
      <c r="L342" s="19"/>
      <c r="M342" s="19"/>
      <c r="N342" s="24"/>
      <c r="O342" s="19"/>
      <c r="T342" s="25"/>
    </row>
    <row r="343" spans="1:20" ht="18">
      <c r="A343" s="19"/>
      <c r="B343" s="20" t="s">
        <v>461</v>
      </c>
      <c r="C343" s="21" t="s">
        <v>84</v>
      </c>
      <c r="D343" s="98">
        <v>139</v>
      </c>
      <c r="E343" s="98">
        <v>139</v>
      </c>
      <c r="F343" s="98">
        <v>139</v>
      </c>
      <c r="G343" s="98">
        <v>138</v>
      </c>
      <c r="H343" s="98">
        <v>555</v>
      </c>
      <c r="I343" s="99">
        <v>420</v>
      </c>
      <c r="J343" s="99">
        <f>+H343*I343</f>
        <v>233100</v>
      </c>
      <c r="K343" s="99"/>
      <c r="L343" s="19"/>
      <c r="M343" s="19"/>
      <c r="N343" s="24"/>
      <c r="O343" s="19"/>
      <c r="T343" s="25" t="s">
        <v>462</v>
      </c>
    </row>
    <row r="344" spans="1:20" ht="18">
      <c r="A344" s="19"/>
      <c r="B344" s="20" t="s">
        <v>463</v>
      </c>
      <c r="C344" s="21" t="s">
        <v>84</v>
      </c>
      <c r="D344" s="98">
        <v>30</v>
      </c>
      <c r="E344" s="98">
        <v>29</v>
      </c>
      <c r="F344" s="98">
        <v>29</v>
      </c>
      <c r="G344" s="98">
        <v>29</v>
      </c>
      <c r="H344" s="98">
        <v>117</v>
      </c>
      <c r="I344" s="99">
        <v>1189</v>
      </c>
      <c r="J344" s="99">
        <f>+H344*I344</f>
        <v>139113</v>
      </c>
      <c r="K344" s="99"/>
      <c r="L344" s="19"/>
      <c r="M344" s="19"/>
      <c r="N344" s="24"/>
      <c r="O344" s="19"/>
      <c r="T344" s="25"/>
    </row>
    <row r="345" spans="1:20" ht="18">
      <c r="A345" s="19"/>
      <c r="B345" s="20" t="s">
        <v>464</v>
      </c>
      <c r="C345" s="21" t="s">
        <v>441</v>
      </c>
      <c r="D345" s="98">
        <v>255</v>
      </c>
      <c r="E345" s="98">
        <v>255</v>
      </c>
      <c r="F345" s="98">
        <v>255</v>
      </c>
      <c r="G345" s="98">
        <v>254</v>
      </c>
      <c r="H345" s="98">
        <v>1019</v>
      </c>
      <c r="I345" s="99">
        <v>60.03</v>
      </c>
      <c r="J345" s="99">
        <f>+H345*I345</f>
        <v>61170.57</v>
      </c>
      <c r="K345" s="99"/>
      <c r="L345" s="19"/>
      <c r="M345" s="19"/>
      <c r="N345" s="24"/>
      <c r="O345" s="19"/>
      <c r="T345" s="25" t="s">
        <v>138</v>
      </c>
    </row>
    <row r="346" spans="1:20" ht="18">
      <c r="A346" s="19"/>
      <c r="B346" s="20" t="s">
        <v>465</v>
      </c>
      <c r="C346" s="21" t="s">
        <v>40</v>
      </c>
      <c r="D346" s="98">
        <v>259</v>
      </c>
      <c r="E346" s="98">
        <v>259</v>
      </c>
      <c r="F346" s="98">
        <v>259</v>
      </c>
      <c r="G346" s="98">
        <v>258</v>
      </c>
      <c r="H346" s="98">
        <v>1035</v>
      </c>
      <c r="I346" s="99">
        <v>350</v>
      </c>
      <c r="J346" s="99">
        <f>+'PACC - SNCC.F.053 (4)'!$H346*'PACC - SNCC.F.053 (4)'!$I346</f>
        <v>362250</v>
      </c>
      <c r="K346" s="99"/>
      <c r="L346" s="19"/>
      <c r="M346" s="19"/>
      <c r="N346" s="24"/>
      <c r="O346" s="19"/>
      <c r="T346" s="25" t="s">
        <v>466</v>
      </c>
    </row>
    <row r="347" spans="1:20" ht="17.25" customHeight="1">
      <c r="A347" s="19"/>
      <c r="B347" s="20" t="s">
        <v>467</v>
      </c>
      <c r="C347" s="21" t="s">
        <v>76</v>
      </c>
      <c r="D347" s="98">
        <v>924</v>
      </c>
      <c r="E347" s="98">
        <v>924</v>
      </c>
      <c r="F347" s="98">
        <v>924</v>
      </c>
      <c r="G347" s="98">
        <v>924</v>
      </c>
      <c r="H347" s="98">
        <v>3696</v>
      </c>
      <c r="I347" s="99">
        <v>180.5</v>
      </c>
      <c r="J347" s="99">
        <f>+H347*I347</f>
        <v>667128</v>
      </c>
      <c r="K347" s="99"/>
      <c r="L347" s="19"/>
      <c r="M347" s="19"/>
      <c r="N347" s="24"/>
      <c r="O347" s="19"/>
      <c r="T347" s="25" t="s">
        <v>410</v>
      </c>
    </row>
    <row r="348" spans="1:20" ht="18">
      <c r="A348" s="19"/>
      <c r="B348" s="20" t="s">
        <v>468</v>
      </c>
      <c r="C348" s="21" t="s">
        <v>84</v>
      </c>
      <c r="D348" s="98">
        <v>84</v>
      </c>
      <c r="E348" s="98">
        <v>84</v>
      </c>
      <c r="F348" s="98">
        <v>84</v>
      </c>
      <c r="G348" s="98">
        <v>84</v>
      </c>
      <c r="H348" s="98">
        <v>336</v>
      </c>
      <c r="I348" s="99">
        <v>410.5</v>
      </c>
      <c r="J348" s="99">
        <f>+'PACC - SNCC.F.053 (4)'!$H348*'PACC - SNCC.F.053 (4)'!$I348</f>
        <v>137928</v>
      </c>
      <c r="K348" s="99"/>
      <c r="L348" s="19"/>
      <c r="M348" s="19"/>
      <c r="N348" s="24"/>
      <c r="O348" s="19"/>
      <c r="T348" s="25"/>
    </row>
    <row r="349" spans="1:20" ht="18">
      <c r="A349" s="19"/>
      <c r="B349" s="20" t="s">
        <v>469</v>
      </c>
      <c r="C349" s="21" t="s">
        <v>40</v>
      </c>
      <c r="D349" s="98">
        <v>467</v>
      </c>
      <c r="E349" s="98">
        <v>467</v>
      </c>
      <c r="F349" s="98">
        <v>467</v>
      </c>
      <c r="G349" s="98">
        <v>467</v>
      </c>
      <c r="H349" s="98">
        <v>1868</v>
      </c>
      <c r="I349" s="99">
        <v>35</v>
      </c>
      <c r="J349" s="99">
        <f>+'PACC - SNCC.F.053 (4)'!$H349*'PACC - SNCC.F.053 (4)'!$I349</f>
        <v>65380</v>
      </c>
      <c r="K349" s="99"/>
      <c r="L349" s="19"/>
      <c r="M349" s="19"/>
      <c r="N349" s="24"/>
      <c r="O349" s="19"/>
      <c r="T349" s="25" t="s">
        <v>470</v>
      </c>
    </row>
    <row r="350" spans="1:20" ht="18">
      <c r="A350" s="19"/>
      <c r="B350" s="20" t="s">
        <v>471</v>
      </c>
      <c r="C350" s="21" t="s">
        <v>40</v>
      </c>
      <c r="D350" s="98">
        <v>799</v>
      </c>
      <c r="E350" s="98">
        <v>798</v>
      </c>
      <c r="F350" s="98">
        <v>798</v>
      </c>
      <c r="G350" s="98">
        <v>798</v>
      </c>
      <c r="H350" s="98">
        <v>3193</v>
      </c>
      <c r="I350" s="99">
        <v>55</v>
      </c>
      <c r="J350" s="99">
        <f>+'PACC - SNCC.F.053 (4)'!$H350*'PACC - SNCC.F.053 (4)'!$I350</f>
        <v>175615</v>
      </c>
      <c r="K350" s="99"/>
      <c r="L350" s="19"/>
      <c r="M350" s="19"/>
      <c r="N350" s="24"/>
      <c r="O350" s="19"/>
      <c r="T350" s="25" t="s">
        <v>472</v>
      </c>
    </row>
    <row r="351" spans="1:20" ht="18">
      <c r="A351" s="19"/>
      <c r="B351" s="20" t="s">
        <v>473</v>
      </c>
      <c r="C351" s="21" t="s">
        <v>40</v>
      </c>
      <c r="D351" s="98">
        <v>700</v>
      </c>
      <c r="E351" s="98">
        <v>700</v>
      </c>
      <c r="F351" s="98">
        <v>700</v>
      </c>
      <c r="G351" s="98">
        <v>700</v>
      </c>
      <c r="H351" s="98">
        <v>2800</v>
      </c>
      <c r="I351" s="99">
        <v>50.5</v>
      </c>
      <c r="J351" s="99">
        <f>+'PACC - SNCC.F.053 (4)'!$H351*'PACC - SNCC.F.053 (4)'!$I351</f>
        <v>141400</v>
      </c>
      <c r="K351" s="99"/>
      <c r="L351" s="19"/>
      <c r="M351" s="19"/>
      <c r="N351" s="24"/>
      <c r="O351" s="19"/>
      <c r="T351" s="25" t="s">
        <v>474</v>
      </c>
    </row>
    <row r="352" spans="1:20" ht="18">
      <c r="A352" s="19"/>
      <c r="B352" s="20" t="s">
        <v>475</v>
      </c>
      <c r="C352" s="21" t="s">
        <v>84</v>
      </c>
      <c r="D352" s="98">
        <v>54</v>
      </c>
      <c r="E352" s="98">
        <v>54</v>
      </c>
      <c r="F352" s="98">
        <v>253</v>
      </c>
      <c r="G352" s="98">
        <v>53</v>
      </c>
      <c r="H352" s="98">
        <v>214</v>
      </c>
      <c r="I352" s="99">
        <v>300</v>
      </c>
      <c r="J352" s="99">
        <f>+'PACC - SNCC.F.053 (4)'!$H352*'PACC - SNCC.F.053 (4)'!$I352</f>
        <v>64200</v>
      </c>
      <c r="K352" s="99"/>
      <c r="L352" s="19"/>
      <c r="M352" s="19"/>
      <c r="N352" s="24"/>
      <c r="O352" s="19"/>
      <c r="T352" s="25"/>
    </row>
    <row r="353" spans="1:20" s="104" customFormat="1" ht="18">
      <c r="A353" s="19"/>
      <c r="B353" s="105"/>
      <c r="C353" s="106"/>
      <c r="D353" s="107"/>
      <c r="E353" s="107"/>
      <c r="F353" s="107"/>
      <c r="G353" s="107"/>
      <c r="H353" s="108"/>
      <c r="I353" s="28"/>
      <c r="J353" s="28"/>
      <c r="K353" s="109"/>
      <c r="L353" s="19"/>
      <c r="M353" s="19"/>
      <c r="N353" s="24"/>
      <c r="O353" s="19"/>
      <c r="T353" s="25"/>
    </row>
    <row r="354" spans="1:23" s="97" customFormat="1" ht="18">
      <c r="A354" s="102" t="s">
        <v>165</v>
      </c>
      <c r="B354" s="20" t="s">
        <v>476</v>
      </c>
      <c r="C354" s="21" t="s">
        <v>40</v>
      </c>
      <c r="D354" s="98">
        <v>2</v>
      </c>
      <c r="E354" s="98">
        <v>2</v>
      </c>
      <c r="F354" s="98">
        <v>1</v>
      </c>
      <c r="G354" s="98">
        <v>1</v>
      </c>
      <c r="H354" s="98">
        <v>6</v>
      </c>
      <c r="I354" s="99">
        <v>100.04</v>
      </c>
      <c r="J354" s="99">
        <f aca="true" t="shared" si="13" ref="J354:J361">+H354*I354</f>
        <v>600.24</v>
      </c>
      <c r="K354" s="109">
        <f>SUM(J354:J361)</f>
        <v>14101345.06</v>
      </c>
      <c r="L354" s="27" t="s">
        <v>41</v>
      </c>
      <c r="M354" s="19" t="s">
        <v>26</v>
      </c>
      <c r="N354" s="24"/>
      <c r="O354" s="19"/>
      <c r="T354" s="25" t="s">
        <v>477</v>
      </c>
      <c r="W354" s="26"/>
    </row>
    <row r="355" spans="1:20" ht="18">
      <c r="A355" s="32"/>
      <c r="B355" s="20" t="s">
        <v>478</v>
      </c>
      <c r="C355" s="21" t="s">
        <v>40</v>
      </c>
      <c r="D355" s="98">
        <v>9</v>
      </c>
      <c r="E355" s="98">
        <v>9</v>
      </c>
      <c r="F355" s="98">
        <v>9</v>
      </c>
      <c r="G355" s="98">
        <v>8</v>
      </c>
      <c r="H355" s="98">
        <v>35</v>
      </c>
      <c r="I355" s="99">
        <v>29000</v>
      </c>
      <c r="J355" s="99">
        <f t="shared" si="13"/>
        <v>1015000</v>
      </c>
      <c r="K355" s="99"/>
      <c r="L355" s="34"/>
      <c r="M355" s="32"/>
      <c r="N355" s="35"/>
      <c r="O355" s="32"/>
      <c r="T355" s="25"/>
    </row>
    <row r="356" spans="1:20" ht="18">
      <c r="A356" s="19"/>
      <c r="B356" s="20" t="s">
        <v>479</v>
      </c>
      <c r="C356" s="21" t="s">
        <v>40</v>
      </c>
      <c r="D356" s="98">
        <v>9</v>
      </c>
      <c r="E356" s="98">
        <v>9</v>
      </c>
      <c r="F356" s="98">
        <v>9</v>
      </c>
      <c r="G356" s="98">
        <v>8</v>
      </c>
      <c r="H356" s="98">
        <v>35</v>
      </c>
      <c r="I356" s="99">
        <v>850</v>
      </c>
      <c r="J356" s="99">
        <f t="shared" si="13"/>
        <v>29750</v>
      </c>
      <c r="K356" s="99"/>
      <c r="L356" s="27"/>
      <c r="M356" s="19"/>
      <c r="N356" s="24"/>
      <c r="O356" s="19"/>
      <c r="T356" s="25"/>
    </row>
    <row r="357" spans="1:20" ht="18">
      <c r="A357" s="19"/>
      <c r="B357" s="20" t="s">
        <v>480</v>
      </c>
      <c r="C357" s="21" t="s">
        <v>40</v>
      </c>
      <c r="D357" s="98">
        <v>4</v>
      </c>
      <c r="E357" s="98">
        <v>4</v>
      </c>
      <c r="F357" s="98">
        <v>4</v>
      </c>
      <c r="G357" s="98">
        <v>3</v>
      </c>
      <c r="H357" s="98">
        <v>15</v>
      </c>
      <c r="I357" s="99">
        <v>2200</v>
      </c>
      <c r="J357" s="99">
        <f t="shared" si="13"/>
        <v>33000</v>
      </c>
      <c r="K357" s="99"/>
      <c r="L357" s="27"/>
      <c r="M357" s="19"/>
      <c r="N357" s="24"/>
      <c r="O357" s="19"/>
      <c r="T357" s="25" t="s">
        <v>481</v>
      </c>
    </row>
    <row r="358" spans="1:20" ht="18">
      <c r="A358" s="19"/>
      <c r="B358" s="20" t="s">
        <v>482</v>
      </c>
      <c r="C358" s="21"/>
      <c r="D358" s="98">
        <v>3</v>
      </c>
      <c r="E358" s="98">
        <v>3</v>
      </c>
      <c r="F358" s="98">
        <v>3</v>
      </c>
      <c r="G358" s="98">
        <v>3</v>
      </c>
      <c r="H358" s="98">
        <v>12</v>
      </c>
      <c r="I358" s="99">
        <v>1084466.185</v>
      </c>
      <c r="J358" s="99">
        <f t="shared" si="13"/>
        <v>13013594.22</v>
      </c>
      <c r="K358" s="99"/>
      <c r="L358" s="27"/>
      <c r="M358" s="19"/>
      <c r="N358" s="24"/>
      <c r="O358" s="19"/>
      <c r="T358" s="25" t="s">
        <v>483</v>
      </c>
    </row>
    <row r="359" spans="1:20" ht="18">
      <c r="A359" s="19"/>
      <c r="B359" s="20" t="s">
        <v>484</v>
      </c>
      <c r="C359" s="21" t="s">
        <v>40</v>
      </c>
      <c r="D359" s="98">
        <v>22</v>
      </c>
      <c r="E359" s="98">
        <v>22</v>
      </c>
      <c r="F359" s="98">
        <v>21</v>
      </c>
      <c r="G359" s="98">
        <v>21</v>
      </c>
      <c r="H359" s="98">
        <v>86</v>
      </c>
      <c r="I359" s="99">
        <v>40</v>
      </c>
      <c r="J359" s="99">
        <f t="shared" si="13"/>
        <v>3440</v>
      </c>
      <c r="K359" s="99"/>
      <c r="L359" s="27"/>
      <c r="M359" s="19"/>
      <c r="N359" s="24"/>
      <c r="O359" s="19"/>
      <c r="T359" s="25" t="s">
        <v>485</v>
      </c>
    </row>
    <row r="360" spans="1:20" ht="18">
      <c r="A360" s="19"/>
      <c r="B360" s="20" t="s">
        <v>486</v>
      </c>
      <c r="C360" s="21" t="s">
        <v>40</v>
      </c>
      <c r="D360" s="98">
        <v>31</v>
      </c>
      <c r="E360" s="98">
        <v>30</v>
      </c>
      <c r="F360" s="98">
        <v>30</v>
      </c>
      <c r="G360" s="98">
        <v>30</v>
      </c>
      <c r="H360" s="98">
        <v>121</v>
      </c>
      <c r="I360" s="99">
        <v>40</v>
      </c>
      <c r="J360" s="99">
        <f t="shared" si="13"/>
        <v>4840</v>
      </c>
      <c r="K360" s="99"/>
      <c r="L360" s="27"/>
      <c r="M360" s="19"/>
      <c r="N360" s="24"/>
      <c r="O360" s="19"/>
      <c r="T360" s="25" t="s">
        <v>487</v>
      </c>
    </row>
    <row r="361" spans="1:20" ht="18">
      <c r="A361" s="19"/>
      <c r="B361" s="20" t="s">
        <v>488</v>
      </c>
      <c r="C361" s="21" t="s">
        <v>40</v>
      </c>
      <c r="D361" s="98">
        <v>7</v>
      </c>
      <c r="E361" s="98">
        <v>7</v>
      </c>
      <c r="F361" s="98">
        <v>6</v>
      </c>
      <c r="G361" s="98">
        <v>6</v>
      </c>
      <c r="H361" s="98">
        <v>26</v>
      </c>
      <c r="I361" s="99">
        <v>43.1</v>
      </c>
      <c r="J361" s="99">
        <f t="shared" si="13"/>
        <v>1120.6000000000001</v>
      </c>
      <c r="K361" s="99"/>
      <c r="L361" s="27"/>
      <c r="M361" s="19"/>
      <c r="N361" s="24"/>
      <c r="O361" s="19"/>
      <c r="T361" s="25" t="s">
        <v>489</v>
      </c>
    </row>
    <row r="362" spans="1:20" ht="18">
      <c r="A362" s="19"/>
      <c r="B362" s="20"/>
      <c r="C362" s="21"/>
      <c r="D362" s="98"/>
      <c r="E362" s="98"/>
      <c r="F362" s="98"/>
      <c r="G362" s="98"/>
      <c r="H362" s="98"/>
      <c r="I362" s="99"/>
      <c r="J362" s="99"/>
      <c r="K362" s="99"/>
      <c r="L362" s="27"/>
      <c r="M362" s="19"/>
      <c r="N362" s="24"/>
      <c r="O362" s="19"/>
      <c r="T362" s="25"/>
    </row>
    <row r="363" spans="1:23" s="97" customFormat="1" ht="18">
      <c r="A363" s="102" t="s">
        <v>490</v>
      </c>
      <c r="B363" s="20" t="s">
        <v>491</v>
      </c>
      <c r="C363" s="21" t="s">
        <v>40</v>
      </c>
      <c r="D363" s="98">
        <v>133</v>
      </c>
      <c r="E363" s="98">
        <v>133</v>
      </c>
      <c r="F363" s="98">
        <v>133</v>
      </c>
      <c r="G363" s="98">
        <v>133</v>
      </c>
      <c r="H363" s="98">
        <v>532</v>
      </c>
      <c r="I363" s="99">
        <v>510.13</v>
      </c>
      <c r="J363" s="99">
        <f>+H363*I363</f>
        <v>271389.16</v>
      </c>
      <c r="K363" s="99">
        <f>SUM(J363:J366)</f>
        <v>514189.16</v>
      </c>
      <c r="L363" s="27" t="s">
        <v>182</v>
      </c>
      <c r="M363" s="19" t="s">
        <v>26</v>
      </c>
      <c r="N363" s="24"/>
      <c r="O363" s="19"/>
      <c r="T363" s="25" t="s">
        <v>492</v>
      </c>
      <c r="W363" s="26"/>
    </row>
    <row r="364" spans="1:20" ht="18">
      <c r="A364" s="19"/>
      <c r="B364" s="20" t="s">
        <v>493</v>
      </c>
      <c r="C364" s="21" t="s">
        <v>40</v>
      </c>
      <c r="D364" s="98">
        <v>50</v>
      </c>
      <c r="E364" s="98">
        <v>50</v>
      </c>
      <c r="F364" s="98">
        <v>50</v>
      </c>
      <c r="G364" s="98">
        <v>50</v>
      </c>
      <c r="H364" s="98">
        <v>200</v>
      </c>
      <c r="I364" s="99">
        <v>604</v>
      </c>
      <c r="J364" s="99">
        <f>+H364*I364</f>
        <v>120800</v>
      </c>
      <c r="K364" s="99"/>
      <c r="L364" s="27"/>
      <c r="M364" s="19"/>
      <c r="N364" s="24"/>
      <c r="O364" s="19"/>
      <c r="T364" s="25" t="s">
        <v>494</v>
      </c>
    </row>
    <row r="365" spans="1:20" ht="18">
      <c r="A365" s="19"/>
      <c r="B365" s="20" t="s">
        <v>495</v>
      </c>
      <c r="C365" s="21" t="s">
        <v>40</v>
      </c>
      <c r="D365" s="98">
        <v>50</v>
      </c>
      <c r="E365" s="98">
        <v>50</v>
      </c>
      <c r="F365" s="98">
        <v>50</v>
      </c>
      <c r="G365" s="98">
        <v>50</v>
      </c>
      <c r="H365" s="98">
        <v>200</v>
      </c>
      <c r="I365" s="99">
        <v>200</v>
      </c>
      <c r="J365" s="99">
        <f>+H365*I365</f>
        <v>40000</v>
      </c>
      <c r="K365" s="99"/>
      <c r="L365" s="27"/>
      <c r="M365" s="19"/>
      <c r="N365" s="24"/>
      <c r="O365" s="19"/>
      <c r="T365" s="25"/>
    </row>
    <row r="366" spans="1:20" ht="18">
      <c r="A366" s="19"/>
      <c r="B366" s="20" t="s">
        <v>496</v>
      </c>
      <c r="C366" s="21" t="s">
        <v>40</v>
      </c>
      <c r="D366" s="98">
        <v>50</v>
      </c>
      <c r="E366" s="98">
        <v>50</v>
      </c>
      <c r="F366" s="98">
        <v>50</v>
      </c>
      <c r="G366" s="98">
        <v>50</v>
      </c>
      <c r="H366" s="98">
        <v>200</v>
      </c>
      <c r="I366" s="99">
        <v>410</v>
      </c>
      <c r="J366" s="99">
        <f>+H366*I366</f>
        <v>82000</v>
      </c>
      <c r="K366" s="99"/>
      <c r="L366" s="27"/>
      <c r="M366" s="19"/>
      <c r="N366" s="24"/>
      <c r="O366" s="19"/>
      <c r="T366" s="25"/>
    </row>
    <row r="367" spans="1:23" s="97" customFormat="1" ht="18">
      <c r="A367" s="72"/>
      <c r="B367" s="20"/>
      <c r="C367" s="21"/>
      <c r="D367" s="98"/>
      <c r="E367" s="98"/>
      <c r="F367" s="98"/>
      <c r="G367" s="98"/>
      <c r="H367" s="98"/>
      <c r="I367" s="99"/>
      <c r="J367" s="99"/>
      <c r="K367" s="99"/>
      <c r="L367" s="27"/>
      <c r="M367" s="19"/>
      <c r="N367" s="24"/>
      <c r="O367" s="19"/>
      <c r="T367" s="25"/>
      <c r="W367" s="26"/>
    </row>
    <row r="368" spans="1:20" s="21" customFormat="1" ht="15.75">
      <c r="A368" s="102" t="s">
        <v>61</v>
      </c>
      <c r="B368" s="20" t="s">
        <v>497</v>
      </c>
      <c r="C368" s="21" t="s">
        <v>40</v>
      </c>
      <c r="D368" s="98">
        <v>13</v>
      </c>
      <c r="E368" s="98">
        <v>13</v>
      </c>
      <c r="F368" s="98">
        <v>12</v>
      </c>
      <c r="G368" s="98">
        <v>12</v>
      </c>
      <c r="H368" s="98">
        <v>50</v>
      </c>
      <c r="I368" s="99">
        <v>100</v>
      </c>
      <c r="J368" s="99">
        <f>+H368*I368</f>
        <v>5000</v>
      </c>
      <c r="K368" s="99">
        <f>+SUM(J368:J370)</f>
        <v>377000</v>
      </c>
      <c r="L368" s="21" t="s">
        <v>28</v>
      </c>
      <c r="M368" s="21" t="s">
        <v>26</v>
      </c>
      <c r="T368" s="21" t="s">
        <v>498</v>
      </c>
    </row>
    <row r="369" spans="2:11" ht="15">
      <c r="B369" s="20" t="s">
        <v>188</v>
      </c>
      <c r="C369" s="21" t="s">
        <v>189</v>
      </c>
      <c r="D369" s="98">
        <v>750</v>
      </c>
      <c r="E369" s="98">
        <v>750</v>
      </c>
      <c r="F369" s="98">
        <v>750</v>
      </c>
      <c r="G369" s="98">
        <v>750</v>
      </c>
      <c r="H369" s="98">
        <v>3000</v>
      </c>
      <c r="I369" s="99">
        <v>40</v>
      </c>
      <c r="J369" s="99">
        <f>+H369*I369</f>
        <v>120000</v>
      </c>
      <c r="K369" s="99"/>
    </row>
    <row r="370" spans="1:15" ht="18">
      <c r="A370" s="26"/>
      <c r="B370" s="20" t="s">
        <v>190</v>
      </c>
      <c r="C370" s="21" t="s">
        <v>189</v>
      </c>
      <c r="D370" s="98">
        <v>15</v>
      </c>
      <c r="E370" s="98">
        <v>15</v>
      </c>
      <c r="F370" s="98">
        <v>15</v>
      </c>
      <c r="G370" s="98">
        <v>15</v>
      </c>
      <c r="H370" s="98">
        <v>60</v>
      </c>
      <c r="I370" s="99">
        <v>4200</v>
      </c>
      <c r="J370" s="99">
        <f>+H370*I370</f>
        <v>252000</v>
      </c>
      <c r="K370" s="99"/>
      <c r="L370" s="26"/>
      <c r="M370" s="26"/>
      <c r="N370" s="28"/>
      <c r="O370" s="26"/>
    </row>
    <row r="371" spans="2:11" ht="18">
      <c r="B371" s="20"/>
      <c r="C371" s="21"/>
      <c r="D371" s="98"/>
      <c r="E371" s="98"/>
      <c r="F371" s="98"/>
      <c r="G371" s="98"/>
      <c r="H371" s="98"/>
      <c r="I371" s="99"/>
      <c r="J371" s="99"/>
      <c r="K371" s="99"/>
    </row>
    <row r="372" spans="1:20" s="21" customFormat="1" ht="15.75">
      <c r="A372" s="102" t="s">
        <v>499</v>
      </c>
      <c r="B372" s="20" t="s">
        <v>500</v>
      </c>
      <c r="D372" s="98">
        <v>3</v>
      </c>
      <c r="E372" s="98">
        <v>3</v>
      </c>
      <c r="F372" s="98">
        <v>3</v>
      </c>
      <c r="G372" s="98">
        <v>3</v>
      </c>
      <c r="H372" s="98">
        <v>12</v>
      </c>
      <c r="I372" s="99">
        <v>782972.01</v>
      </c>
      <c r="J372" s="99">
        <f>+H372*I372</f>
        <v>9395664.120000001</v>
      </c>
      <c r="K372" s="99">
        <f>SUM(J372:J375)</f>
        <v>9408977.72</v>
      </c>
      <c r="L372" s="21" t="s">
        <v>41</v>
      </c>
      <c r="M372" s="21" t="s">
        <v>26</v>
      </c>
      <c r="T372" s="21" t="s">
        <v>501</v>
      </c>
    </row>
    <row r="373" spans="1:20" ht="17.25" customHeight="1">
      <c r="A373" s="19"/>
      <c r="B373" s="20" t="s">
        <v>502</v>
      </c>
      <c r="C373" s="21" t="s">
        <v>84</v>
      </c>
      <c r="D373" s="98">
        <v>1</v>
      </c>
      <c r="E373" s="98">
        <v>1</v>
      </c>
      <c r="F373" s="98">
        <v>1</v>
      </c>
      <c r="G373" s="98">
        <v>1</v>
      </c>
      <c r="H373" s="98">
        <v>4</v>
      </c>
      <c r="I373" s="99">
        <v>286.6</v>
      </c>
      <c r="J373" s="99">
        <f>+'PACC - SNCC.F.053 (4)'!$H373*'PACC - SNCC.F.053 (4)'!$I373</f>
        <v>1146.4</v>
      </c>
      <c r="K373" s="99"/>
      <c r="L373" s="19"/>
      <c r="M373" s="19"/>
      <c r="N373" s="24"/>
      <c r="O373" s="19"/>
      <c r="T373" s="25" t="s">
        <v>503</v>
      </c>
    </row>
    <row r="374" spans="1:20" ht="18">
      <c r="A374" s="19"/>
      <c r="B374" s="20" t="s">
        <v>504</v>
      </c>
      <c r="C374" s="21" t="s">
        <v>40</v>
      </c>
      <c r="D374" s="98">
        <v>8</v>
      </c>
      <c r="E374" s="98">
        <v>8</v>
      </c>
      <c r="F374" s="98">
        <v>8</v>
      </c>
      <c r="G374" s="98">
        <v>7</v>
      </c>
      <c r="H374" s="98">
        <v>31</v>
      </c>
      <c r="I374" s="99">
        <v>31.2</v>
      </c>
      <c r="J374" s="99">
        <f>+'PACC - SNCC.F.053 (4)'!$H374*'PACC - SNCC.F.053 (4)'!$I374</f>
        <v>967.1999999999999</v>
      </c>
      <c r="K374" s="99"/>
      <c r="L374" s="19"/>
      <c r="M374" s="19"/>
      <c r="N374" s="24"/>
      <c r="O374" s="19"/>
      <c r="T374" s="25" t="s">
        <v>490</v>
      </c>
    </row>
    <row r="375" spans="1:20" ht="16.5" customHeight="1">
      <c r="A375" s="19"/>
      <c r="B375" s="20" t="s">
        <v>505</v>
      </c>
      <c r="C375" s="21" t="s">
        <v>40</v>
      </c>
      <c r="D375" s="98">
        <v>4</v>
      </c>
      <c r="E375" s="98">
        <v>4</v>
      </c>
      <c r="F375" s="98">
        <v>4</v>
      </c>
      <c r="G375" s="98">
        <v>4</v>
      </c>
      <c r="H375" s="98">
        <v>16</v>
      </c>
      <c r="I375" s="99">
        <v>700</v>
      </c>
      <c r="J375" s="99">
        <f>+'PACC - SNCC.F.053 (4)'!$H375*'PACC - SNCC.F.053 (4)'!$I375</f>
        <v>11200</v>
      </c>
      <c r="K375" s="99"/>
      <c r="L375" s="19"/>
      <c r="M375" s="19"/>
      <c r="N375" s="24"/>
      <c r="O375" s="19"/>
      <c r="T375" s="25" t="s">
        <v>506</v>
      </c>
    </row>
    <row r="376" spans="2:14" s="19" customFormat="1" ht="15.75">
      <c r="B376" s="20"/>
      <c r="C376" s="21"/>
      <c r="D376" s="98"/>
      <c r="E376" s="98"/>
      <c r="F376" s="98"/>
      <c r="G376" s="98"/>
      <c r="H376" s="98"/>
      <c r="I376" s="99"/>
      <c r="J376" s="99"/>
      <c r="K376" s="99"/>
      <c r="N376" s="24"/>
    </row>
    <row r="377" spans="1:20" s="21" customFormat="1" ht="15.75">
      <c r="A377" s="102" t="s">
        <v>507</v>
      </c>
      <c r="B377" s="20" t="s">
        <v>508</v>
      </c>
      <c r="D377" s="98">
        <v>3</v>
      </c>
      <c r="E377" s="98">
        <v>3</v>
      </c>
      <c r="F377" s="98">
        <v>3</v>
      </c>
      <c r="G377" s="98">
        <v>3</v>
      </c>
      <c r="H377" s="98">
        <v>12</v>
      </c>
      <c r="I377" s="99">
        <v>14974.518333333333</v>
      </c>
      <c r="J377" s="99">
        <f>+H377*I377</f>
        <v>179694.22</v>
      </c>
      <c r="K377" s="99">
        <f>SUM(J377:J378)</f>
        <v>299694.22</v>
      </c>
      <c r="L377" s="21" t="s">
        <v>182</v>
      </c>
      <c r="M377" s="21" t="s">
        <v>26</v>
      </c>
      <c r="T377" s="21" t="s">
        <v>509</v>
      </c>
    </row>
    <row r="378" spans="1:20" s="29" customFormat="1" ht="18">
      <c r="A378" s="19"/>
      <c r="B378" s="20" t="s">
        <v>510</v>
      </c>
      <c r="C378" s="21" t="s">
        <v>40</v>
      </c>
      <c r="D378" s="98">
        <v>50</v>
      </c>
      <c r="E378" s="98">
        <v>50</v>
      </c>
      <c r="F378" s="98">
        <v>50</v>
      </c>
      <c r="G378" s="98">
        <v>50</v>
      </c>
      <c r="H378" s="98">
        <v>200</v>
      </c>
      <c r="I378" s="99">
        <v>600</v>
      </c>
      <c r="J378" s="99">
        <f>+H378*I378</f>
        <v>120000</v>
      </c>
      <c r="K378" s="99"/>
      <c r="L378" s="19"/>
      <c r="M378" s="19"/>
      <c r="N378" s="24"/>
      <c r="O378" s="19"/>
      <c r="T378" s="30" t="s">
        <v>511</v>
      </c>
    </row>
    <row r="379" spans="1:20" ht="18">
      <c r="A379" s="19"/>
      <c r="B379" s="20"/>
      <c r="C379" s="21"/>
      <c r="D379" s="98"/>
      <c r="E379" s="98"/>
      <c r="F379" s="98"/>
      <c r="G379" s="98"/>
      <c r="H379" s="98"/>
      <c r="I379" s="99"/>
      <c r="J379" s="99"/>
      <c r="K379" s="99"/>
      <c r="L379" s="19"/>
      <c r="M379" s="19"/>
      <c r="N379" s="24"/>
      <c r="O379" s="19"/>
      <c r="T379" s="25" t="s">
        <v>507</v>
      </c>
    </row>
    <row r="380" spans="2:11" ht="18">
      <c r="B380" s="20"/>
      <c r="C380" s="21"/>
      <c r="D380" s="98"/>
      <c r="E380" s="98"/>
      <c r="F380" s="98"/>
      <c r="G380" s="98"/>
      <c r="H380" s="98"/>
      <c r="I380" s="99"/>
      <c r="J380" s="99"/>
      <c r="K380" s="99"/>
    </row>
    <row r="381" spans="1:20" s="21" customFormat="1" ht="15.75">
      <c r="A381" s="102" t="s">
        <v>513</v>
      </c>
      <c r="B381" s="20" t="s">
        <v>514</v>
      </c>
      <c r="D381" s="98">
        <v>3</v>
      </c>
      <c r="E381" s="98">
        <v>3</v>
      </c>
      <c r="F381" s="98">
        <v>3</v>
      </c>
      <c r="G381" s="98">
        <v>3</v>
      </c>
      <c r="H381" s="98">
        <v>12</v>
      </c>
      <c r="I381" s="99">
        <v>120533.5</v>
      </c>
      <c r="J381" s="99">
        <f>+H381*I381</f>
        <v>1446402</v>
      </c>
      <c r="K381" s="99">
        <f>SUM(J381:J383)</f>
        <v>29094694.119999997</v>
      </c>
      <c r="L381" s="21" t="s">
        <v>41</v>
      </c>
      <c r="M381" s="21" t="s">
        <v>26</v>
      </c>
      <c r="T381" s="21" t="s">
        <v>515</v>
      </c>
    </row>
    <row r="382" spans="2:11" s="19" customFormat="1" ht="15.75">
      <c r="B382" s="20" t="s">
        <v>516</v>
      </c>
      <c r="C382" s="21"/>
      <c r="D382" s="98">
        <v>3</v>
      </c>
      <c r="E382" s="98">
        <v>3</v>
      </c>
      <c r="F382" s="98">
        <v>3</v>
      </c>
      <c r="G382" s="98">
        <v>3</v>
      </c>
      <c r="H382" s="98">
        <v>12</v>
      </c>
      <c r="I382" s="99">
        <v>2113632.8516666666</v>
      </c>
      <c r="J382" s="99">
        <f>+H382*I382</f>
        <v>25363594.22</v>
      </c>
      <c r="K382" s="99"/>
    </row>
    <row r="383" spans="1:20" ht="18">
      <c r="A383" s="19"/>
      <c r="B383" s="20" t="s">
        <v>517</v>
      </c>
      <c r="C383" s="21"/>
      <c r="D383" s="98">
        <v>3</v>
      </c>
      <c r="E383" s="98">
        <v>3</v>
      </c>
      <c r="F383" s="98">
        <v>3</v>
      </c>
      <c r="G383" s="98">
        <v>3</v>
      </c>
      <c r="H383" s="98">
        <v>12</v>
      </c>
      <c r="I383" s="99">
        <v>190391.4916666667</v>
      </c>
      <c r="J383" s="99">
        <f>+H383*I383</f>
        <v>2284697.9000000004</v>
      </c>
      <c r="K383" s="99"/>
      <c r="L383" s="19"/>
      <c r="M383" s="19"/>
      <c r="N383" s="19"/>
      <c r="O383" s="19"/>
      <c r="T383" s="25" t="s">
        <v>518</v>
      </c>
    </row>
    <row r="384" spans="1:20" ht="18">
      <c r="A384" s="19"/>
      <c r="B384" s="20"/>
      <c r="C384" s="21"/>
      <c r="D384" s="98"/>
      <c r="E384" s="98"/>
      <c r="F384" s="98"/>
      <c r="G384" s="98"/>
      <c r="H384" s="98"/>
      <c r="I384" s="99"/>
      <c r="J384" s="99"/>
      <c r="K384" s="99"/>
      <c r="L384" s="19"/>
      <c r="M384" s="19"/>
      <c r="N384" s="19"/>
      <c r="O384" s="19"/>
      <c r="T384" s="25" t="s">
        <v>519</v>
      </c>
    </row>
    <row r="385" spans="1:20" s="21" customFormat="1" ht="15.75">
      <c r="A385" s="102" t="s">
        <v>520</v>
      </c>
      <c r="B385" s="20" t="s">
        <v>521</v>
      </c>
      <c r="D385" s="98">
        <v>1</v>
      </c>
      <c r="E385" s="98">
        <v>1</v>
      </c>
      <c r="F385" s="98">
        <v>1</v>
      </c>
      <c r="G385" s="98">
        <v>1</v>
      </c>
      <c r="H385" s="98">
        <v>4</v>
      </c>
      <c r="I385" s="99">
        <v>2139976.6883333335</v>
      </c>
      <c r="J385" s="99">
        <f>+H385*I385</f>
        <v>8559906.753333334</v>
      </c>
      <c r="K385" s="99">
        <f>SUM(J385:J387)</f>
        <v>11825718.260000002</v>
      </c>
      <c r="L385" s="21" t="s">
        <v>41</v>
      </c>
      <c r="M385" s="21" t="s">
        <v>26</v>
      </c>
      <c r="T385" s="21" t="s">
        <v>513</v>
      </c>
    </row>
    <row r="386" spans="1:20" ht="18">
      <c r="A386" s="19"/>
      <c r="B386" s="20" t="s">
        <v>522</v>
      </c>
      <c r="C386" s="21"/>
      <c r="D386" s="98">
        <v>1</v>
      </c>
      <c r="E386" s="98">
        <v>1</v>
      </c>
      <c r="F386" s="98">
        <v>1</v>
      </c>
      <c r="G386" s="98">
        <v>1</v>
      </c>
      <c r="H386" s="98">
        <v>4</v>
      </c>
      <c r="I386" s="99">
        <v>512556.4383333333</v>
      </c>
      <c r="J386" s="99">
        <f>+H386*I386</f>
        <v>2050225.7533333332</v>
      </c>
      <c r="K386" s="99"/>
      <c r="L386" s="19"/>
      <c r="M386" s="19"/>
      <c r="N386" s="19"/>
      <c r="O386" s="19"/>
      <c r="T386" s="25" t="s">
        <v>523</v>
      </c>
    </row>
    <row r="387" spans="1:20" ht="18">
      <c r="A387" s="19"/>
      <c r="B387" s="20" t="s">
        <v>768</v>
      </c>
      <c r="C387" s="21"/>
      <c r="D387" s="98">
        <v>1</v>
      </c>
      <c r="E387" s="98">
        <v>1</v>
      </c>
      <c r="F387" s="98">
        <v>1</v>
      </c>
      <c r="G387" s="98">
        <v>1</v>
      </c>
      <c r="H387" s="98">
        <v>4</v>
      </c>
      <c r="I387" s="99">
        <v>303896.4383333333</v>
      </c>
      <c r="J387" s="99">
        <f>+H387*I387</f>
        <v>1215585.7533333332</v>
      </c>
      <c r="K387" s="99"/>
      <c r="L387" s="19"/>
      <c r="M387" s="19"/>
      <c r="N387" s="19"/>
      <c r="O387" s="19"/>
      <c r="T387" s="25" t="s">
        <v>524</v>
      </c>
    </row>
    <row r="388" spans="1:20" ht="18">
      <c r="A388" s="19"/>
      <c r="B388" s="20"/>
      <c r="C388" s="21"/>
      <c r="D388" s="98"/>
      <c r="E388" s="98"/>
      <c r="F388" s="98"/>
      <c r="G388" s="98"/>
      <c r="H388" s="98"/>
      <c r="I388" s="99"/>
      <c r="J388" s="99"/>
      <c r="K388" s="99"/>
      <c r="L388" s="19"/>
      <c r="M388" s="19"/>
      <c r="N388" s="19"/>
      <c r="O388" s="19"/>
      <c r="T388" s="25" t="s">
        <v>525</v>
      </c>
    </row>
    <row r="389" spans="1:20" s="21" customFormat="1" ht="15.75">
      <c r="A389" s="102" t="s">
        <v>63</v>
      </c>
      <c r="B389" s="20" t="s">
        <v>767</v>
      </c>
      <c r="C389" s="21" t="s">
        <v>40</v>
      </c>
      <c r="D389" s="98"/>
      <c r="E389" s="98"/>
      <c r="F389" s="98"/>
      <c r="G389" s="98"/>
      <c r="H389" s="98"/>
      <c r="I389" s="99"/>
      <c r="J389" s="99"/>
      <c r="K389" s="99">
        <f>SUM(J390:J410)</f>
        <v>28645533.5</v>
      </c>
      <c r="L389" s="21" t="s">
        <v>41</v>
      </c>
      <c r="M389" s="21" t="s">
        <v>26</v>
      </c>
      <c r="T389" s="21" t="s">
        <v>526</v>
      </c>
    </row>
    <row r="390" spans="1:20" ht="18">
      <c r="A390" s="19"/>
      <c r="B390" s="20" t="s">
        <v>527</v>
      </c>
      <c r="C390" s="21" t="s">
        <v>40</v>
      </c>
      <c r="D390" s="98">
        <v>54</v>
      </c>
      <c r="E390" s="98">
        <v>54</v>
      </c>
      <c r="F390" s="98">
        <v>54</v>
      </c>
      <c r="G390" s="98">
        <v>54</v>
      </c>
      <c r="H390" s="98">
        <v>216</v>
      </c>
      <c r="I390" s="99">
        <v>1000</v>
      </c>
      <c r="J390" s="99">
        <f aca="true" t="shared" si="14" ref="J390:J410">+H390*I390</f>
        <v>216000</v>
      </c>
      <c r="K390" s="99"/>
      <c r="L390" s="19"/>
      <c r="M390" s="19"/>
      <c r="N390" s="24"/>
      <c r="O390" s="19"/>
      <c r="T390" s="25" t="s">
        <v>528</v>
      </c>
    </row>
    <row r="391" spans="1:20" ht="18">
      <c r="A391" s="19"/>
      <c r="B391" s="20" t="s">
        <v>529</v>
      </c>
      <c r="C391" s="21" t="s">
        <v>40</v>
      </c>
      <c r="D391" s="98">
        <v>71</v>
      </c>
      <c r="E391" s="98">
        <v>71</v>
      </c>
      <c r="F391" s="98">
        <v>70</v>
      </c>
      <c r="G391" s="98">
        <v>70</v>
      </c>
      <c r="H391" s="98">
        <v>282</v>
      </c>
      <c r="I391" s="99">
        <v>2900</v>
      </c>
      <c r="J391" s="99">
        <f t="shared" si="14"/>
        <v>817800</v>
      </c>
      <c r="K391" s="99"/>
      <c r="L391" s="19"/>
      <c r="M391" s="19"/>
      <c r="N391" s="24"/>
      <c r="O391" s="19"/>
      <c r="T391" s="25" t="s">
        <v>530</v>
      </c>
    </row>
    <row r="392" spans="1:20" ht="18">
      <c r="A392" s="19"/>
      <c r="B392" s="20" t="s">
        <v>531</v>
      </c>
      <c r="C392" s="21" t="s">
        <v>40</v>
      </c>
      <c r="D392" s="98">
        <v>5</v>
      </c>
      <c r="E392" s="98">
        <v>5</v>
      </c>
      <c r="F392" s="98">
        <v>4</v>
      </c>
      <c r="G392" s="98">
        <v>4</v>
      </c>
      <c r="H392" s="98">
        <v>18</v>
      </c>
      <c r="I392" s="99">
        <v>7650</v>
      </c>
      <c r="J392" s="99">
        <f t="shared" si="14"/>
        <v>137700</v>
      </c>
      <c r="K392" s="99"/>
      <c r="L392" s="19"/>
      <c r="M392" s="19"/>
      <c r="N392" s="24"/>
      <c r="O392" s="19"/>
      <c r="T392" s="25"/>
    </row>
    <row r="393" spans="1:15" ht="18">
      <c r="A393" s="19"/>
      <c r="B393" s="20" t="s">
        <v>532</v>
      </c>
      <c r="C393" s="21" t="s">
        <v>40</v>
      </c>
      <c r="D393" s="98"/>
      <c r="E393" s="98"/>
      <c r="F393" s="98"/>
      <c r="G393" s="98"/>
      <c r="H393" s="98">
        <v>280</v>
      </c>
      <c r="I393" s="99">
        <v>4250</v>
      </c>
      <c r="J393" s="99">
        <f t="shared" si="14"/>
        <v>1190000</v>
      </c>
      <c r="K393" s="99"/>
      <c r="L393" s="19"/>
      <c r="M393" s="19"/>
      <c r="N393" s="24"/>
      <c r="O393" s="19"/>
    </row>
    <row r="394" spans="1:20" ht="18">
      <c r="A394" s="19"/>
      <c r="B394" s="20" t="s">
        <v>529</v>
      </c>
      <c r="C394" s="21" t="s">
        <v>40</v>
      </c>
      <c r="D394" s="98">
        <v>22</v>
      </c>
      <c r="E394" s="98">
        <v>21</v>
      </c>
      <c r="F394" s="98">
        <v>21</v>
      </c>
      <c r="G394" s="98">
        <v>21</v>
      </c>
      <c r="H394" s="98">
        <v>85</v>
      </c>
      <c r="I394" s="99">
        <v>2875</v>
      </c>
      <c r="J394" s="99">
        <f t="shared" si="14"/>
        <v>244375</v>
      </c>
      <c r="K394" s="99"/>
      <c r="L394" s="19"/>
      <c r="M394" s="19"/>
      <c r="N394" s="24"/>
      <c r="O394" s="19"/>
      <c r="T394" s="25" t="s">
        <v>533</v>
      </c>
    </row>
    <row r="395" spans="1:20" ht="18">
      <c r="A395" s="19"/>
      <c r="B395" s="20" t="s">
        <v>534</v>
      </c>
      <c r="C395" s="21" t="s">
        <v>40</v>
      </c>
      <c r="D395" s="98">
        <v>1399</v>
      </c>
      <c r="E395" s="98">
        <v>1399</v>
      </c>
      <c r="F395" s="98">
        <v>1399</v>
      </c>
      <c r="G395" s="98">
        <v>1398</v>
      </c>
      <c r="H395" s="98">
        <v>5595</v>
      </c>
      <c r="I395" s="99">
        <v>600</v>
      </c>
      <c r="J395" s="99">
        <f t="shared" si="14"/>
        <v>3357000</v>
      </c>
      <c r="K395" s="99"/>
      <c r="L395" s="19"/>
      <c r="M395" s="19"/>
      <c r="N395" s="24"/>
      <c r="O395" s="19"/>
      <c r="T395" s="25" t="s">
        <v>535</v>
      </c>
    </row>
    <row r="396" spans="1:20" ht="18">
      <c r="A396" s="19"/>
      <c r="B396" s="20" t="s">
        <v>536</v>
      </c>
      <c r="C396" s="21" t="s">
        <v>40</v>
      </c>
      <c r="D396" s="98">
        <v>33</v>
      </c>
      <c r="E396" s="98">
        <v>33</v>
      </c>
      <c r="F396" s="98">
        <v>33</v>
      </c>
      <c r="G396" s="98">
        <v>32</v>
      </c>
      <c r="H396" s="98">
        <v>131</v>
      </c>
      <c r="I396" s="99">
        <v>24000</v>
      </c>
      <c r="J396" s="99">
        <f t="shared" si="14"/>
        <v>3144000</v>
      </c>
      <c r="K396" s="99"/>
      <c r="L396" s="19"/>
      <c r="M396" s="19"/>
      <c r="N396" s="24"/>
      <c r="O396" s="19"/>
      <c r="T396" s="25" t="s">
        <v>537</v>
      </c>
    </row>
    <row r="397" spans="1:20" s="29" customFormat="1" ht="18">
      <c r="A397" s="19"/>
      <c r="B397" s="20" t="s">
        <v>538</v>
      </c>
      <c r="C397" s="21" t="s">
        <v>40</v>
      </c>
      <c r="D397" s="98">
        <v>90</v>
      </c>
      <c r="E397" s="98">
        <v>90</v>
      </c>
      <c r="F397" s="98">
        <v>90</v>
      </c>
      <c r="G397" s="98">
        <v>90</v>
      </c>
      <c r="H397" s="98">
        <v>360</v>
      </c>
      <c r="I397" s="99">
        <v>7100</v>
      </c>
      <c r="J397" s="99">
        <f t="shared" si="14"/>
        <v>2556000</v>
      </c>
      <c r="K397" s="99"/>
      <c r="L397" s="19"/>
      <c r="M397" s="19"/>
      <c r="N397" s="24"/>
      <c r="O397" s="19"/>
      <c r="T397" s="30" t="s">
        <v>539</v>
      </c>
    </row>
    <row r="398" spans="1:20" ht="18">
      <c r="A398" s="19"/>
      <c r="B398" s="20" t="s">
        <v>540</v>
      </c>
      <c r="C398" s="21" t="s">
        <v>40</v>
      </c>
      <c r="D398" s="98">
        <v>16</v>
      </c>
      <c r="E398" s="98">
        <v>16</v>
      </c>
      <c r="F398" s="98">
        <v>16</v>
      </c>
      <c r="G398" s="98">
        <v>16</v>
      </c>
      <c r="H398" s="98">
        <v>64</v>
      </c>
      <c r="I398" s="99">
        <v>11950</v>
      </c>
      <c r="J398" s="99">
        <f t="shared" si="14"/>
        <v>764800</v>
      </c>
      <c r="K398" s="99"/>
      <c r="L398" s="19"/>
      <c r="M398" s="19"/>
      <c r="N398" s="24"/>
      <c r="O398" s="19"/>
      <c r="T398" s="25" t="s">
        <v>541</v>
      </c>
    </row>
    <row r="399" spans="1:20" ht="18">
      <c r="A399" s="19"/>
      <c r="B399" s="20" t="s">
        <v>542</v>
      </c>
      <c r="C399" s="21" t="s">
        <v>40</v>
      </c>
      <c r="D399" s="98">
        <v>7</v>
      </c>
      <c r="E399" s="98">
        <v>7</v>
      </c>
      <c r="F399" s="98">
        <v>7</v>
      </c>
      <c r="G399" s="98">
        <v>7</v>
      </c>
      <c r="H399" s="98">
        <v>28</v>
      </c>
      <c r="I399" s="99">
        <v>52900</v>
      </c>
      <c r="J399" s="99">
        <f t="shared" si="14"/>
        <v>1481200</v>
      </c>
      <c r="K399" s="99"/>
      <c r="L399" s="19"/>
      <c r="M399" s="19"/>
      <c r="N399" s="24"/>
      <c r="O399" s="19"/>
      <c r="T399" s="25" t="s">
        <v>543</v>
      </c>
    </row>
    <row r="400" spans="1:20" ht="18">
      <c r="A400" s="19"/>
      <c r="B400" s="20" t="s">
        <v>544</v>
      </c>
      <c r="C400" s="21" t="s">
        <v>40</v>
      </c>
      <c r="D400" s="98">
        <v>3</v>
      </c>
      <c r="E400" s="98">
        <v>3</v>
      </c>
      <c r="F400" s="98">
        <v>2</v>
      </c>
      <c r="G400" s="98">
        <v>2</v>
      </c>
      <c r="H400" s="98">
        <v>10</v>
      </c>
      <c r="I400" s="99">
        <v>1209656</v>
      </c>
      <c r="J400" s="99">
        <f t="shared" si="14"/>
        <v>12096560</v>
      </c>
      <c r="K400" s="99"/>
      <c r="L400" s="19"/>
      <c r="M400" s="19"/>
      <c r="N400" s="24"/>
      <c r="O400" s="19"/>
      <c r="T400" s="25" t="s">
        <v>545</v>
      </c>
    </row>
    <row r="401" spans="1:20" ht="18">
      <c r="A401" s="19"/>
      <c r="B401" s="20" t="s">
        <v>546</v>
      </c>
      <c r="C401" s="21" t="s">
        <v>40</v>
      </c>
      <c r="D401" s="98">
        <v>23</v>
      </c>
      <c r="E401" s="98">
        <v>23</v>
      </c>
      <c r="F401" s="98">
        <v>22</v>
      </c>
      <c r="G401" s="98">
        <v>22</v>
      </c>
      <c r="H401" s="98">
        <v>90</v>
      </c>
      <c r="I401" s="99">
        <v>14150</v>
      </c>
      <c r="J401" s="99">
        <f t="shared" si="14"/>
        <v>1273500</v>
      </c>
      <c r="K401" s="99"/>
      <c r="L401" s="19"/>
      <c r="M401" s="19"/>
      <c r="N401" s="24"/>
      <c r="O401" s="19"/>
      <c r="T401" s="25" t="s">
        <v>547</v>
      </c>
    </row>
    <row r="402" spans="1:20" s="104" customFormat="1" ht="18">
      <c r="A402" s="19"/>
      <c r="B402" s="105" t="s">
        <v>760</v>
      </c>
      <c r="C402" s="21" t="s">
        <v>40</v>
      </c>
      <c r="D402" s="107">
        <v>2</v>
      </c>
      <c r="E402" s="107">
        <v>0</v>
      </c>
      <c r="F402" s="107">
        <v>0</v>
      </c>
      <c r="G402" s="107">
        <v>0</v>
      </c>
      <c r="H402" s="108">
        <f>SUM('PACC - SNCC.F.053 (4)'!$D402:$G402)</f>
        <v>2</v>
      </c>
      <c r="I402" s="28">
        <v>67000</v>
      </c>
      <c r="J402" s="28">
        <f>+H402*I402</f>
        <v>134000</v>
      </c>
      <c r="K402" s="109"/>
      <c r="L402" s="19"/>
      <c r="M402" s="19"/>
      <c r="N402" s="24"/>
      <c r="O402" s="19"/>
      <c r="T402" s="25"/>
    </row>
    <row r="403" spans="1:20" ht="18">
      <c r="A403" s="19"/>
      <c r="B403" s="20" t="s">
        <v>548</v>
      </c>
      <c r="C403" s="21" t="s">
        <v>40</v>
      </c>
      <c r="D403" s="98">
        <v>29</v>
      </c>
      <c r="E403" s="98">
        <v>28</v>
      </c>
      <c r="F403" s="98">
        <v>28</v>
      </c>
      <c r="G403" s="98">
        <v>28</v>
      </c>
      <c r="H403" s="98">
        <v>113</v>
      </c>
      <c r="I403" s="99">
        <v>1976</v>
      </c>
      <c r="J403" s="99">
        <f t="shared" si="14"/>
        <v>223288</v>
      </c>
      <c r="K403" s="99"/>
      <c r="L403" s="19"/>
      <c r="M403" s="19"/>
      <c r="N403" s="24"/>
      <c r="O403" s="19"/>
      <c r="T403" s="25" t="s">
        <v>549</v>
      </c>
    </row>
    <row r="404" spans="1:20" s="104" customFormat="1" ht="18">
      <c r="A404" s="19"/>
      <c r="B404" s="105" t="s">
        <v>759</v>
      </c>
      <c r="C404" s="21" t="s">
        <v>40</v>
      </c>
      <c r="D404" s="107">
        <v>1</v>
      </c>
      <c r="E404" s="107">
        <v>0</v>
      </c>
      <c r="F404" s="107">
        <v>0</v>
      </c>
      <c r="G404" s="107">
        <v>0</v>
      </c>
      <c r="H404" s="108">
        <v>1</v>
      </c>
      <c r="I404" s="28">
        <v>15716</v>
      </c>
      <c r="J404" s="99">
        <f t="shared" si="14"/>
        <v>15716</v>
      </c>
      <c r="K404" s="109"/>
      <c r="L404" s="19"/>
      <c r="M404" s="19"/>
      <c r="N404" s="24"/>
      <c r="O404" s="19"/>
      <c r="T404" s="25"/>
    </row>
    <row r="405" spans="1:20" ht="18">
      <c r="A405" s="19"/>
      <c r="B405" s="20" t="s">
        <v>550</v>
      </c>
      <c r="C405" s="21" t="s">
        <v>40</v>
      </c>
      <c r="D405" s="98">
        <v>5</v>
      </c>
      <c r="E405" s="98">
        <v>4</v>
      </c>
      <c r="F405" s="98">
        <v>0</v>
      </c>
      <c r="G405" s="98">
        <v>4</v>
      </c>
      <c r="H405" s="98">
        <v>17</v>
      </c>
      <c r="I405" s="99">
        <v>11180</v>
      </c>
      <c r="J405" s="99">
        <f t="shared" si="14"/>
        <v>190060</v>
      </c>
      <c r="K405" s="99"/>
      <c r="L405" s="19"/>
      <c r="M405" s="19"/>
      <c r="N405" s="24"/>
      <c r="O405" s="19"/>
      <c r="T405" s="25" t="s">
        <v>551</v>
      </c>
    </row>
    <row r="406" spans="1:15" ht="18">
      <c r="A406" s="19"/>
      <c r="B406" s="20" t="s">
        <v>552</v>
      </c>
      <c r="C406" s="21" t="s">
        <v>40</v>
      </c>
      <c r="D406" s="98">
        <v>4</v>
      </c>
      <c r="E406" s="98">
        <v>4</v>
      </c>
      <c r="F406" s="98">
        <v>4</v>
      </c>
      <c r="G406" s="98">
        <v>3</v>
      </c>
      <c r="H406" s="98">
        <v>15</v>
      </c>
      <c r="I406" s="99">
        <v>20.3</v>
      </c>
      <c r="J406" s="99">
        <f t="shared" si="14"/>
        <v>304.5</v>
      </c>
      <c r="K406" s="99"/>
      <c r="L406" s="19"/>
      <c r="M406" s="19"/>
      <c r="N406" s="24"/>
      <c r="O406" s="19"/>
    </row>
    <row r="407" spans="1:15" ht="18">
      <c r="A407" s="19"/>
      <c r="B407" s="20" t="s">
        <v>553</v>
      </c>
      <c r="C407" s="21" t="s">
        <v>40</v>
      </c>
      <c r="D407" s="98">
        <v>2</v>
      </c>
      <c r="E407" s="98">
        <v>2</v>
      </c>
      <c r="F407" s="98">
        <v>2</v>
      </c>
      <c r="G407" s="98">
        <v>1</v>
      </c>
      <c r="H407" s="98">
        <v>7</v>
      </c>
      <c r="I407" s="99">
        <v>1800</v>
      </c>
      <c r="J407" s="99">
        <f t="shared" si="14"/>
        <v>12600</v>
      </c>
      <c r="K407" s="99"/>
      <c r="L407" s="19"/>
      <c r="M407" s="19"/>
      <c r="N407" s="24"/>
      <c r="O407" s="19"/>
    </row>
    <row r="408" spans="1:23" ht="18">
      <c r="A408" s="19"/>
      <c r="B408" s="20" t="s">
        <v>554</v>
      </c>
      <c r="C408" s="21" t="s">
        <v>40</v>
      </c>
      <c r="D408" s="98">
        <v>9</v>
      </c>
      <c r="E408" s="98">
        <v>9</v>
      </c>
      <c r="F408" s="98">
        <v>9</v>
      </c>
      <c r="G408" s="98">
        <v>8</v>
      </c>
      <c r="H408" s="98">
        <v>35</v>
      </c>
      <c r="I408" s="99">
        <v>7000</v>
      </c>
      <c r="J408" s="99">
        <f t="shared" si="14"/>
        <v>245000</v>
      </c>
      <c r="K408" s="99"/>
      <c r="L408" s="19"/>
      <c r="M408" s="19"/>
      <c r="N408" s="24"/>
      <c r="O408" s="19"/>
      <c r="T408" s="25"/>
      <c r="W408" s="26"/>
    </row>
    <row r="409" spans="1:15" ht="18">
      <c r="A409" s="19"/>
      <c r="B409" s="20" t="s">
        <v>555</v>
      </c>
      <c r="C409" s="21" t="s">
        <v>556</v>
      </c>
      <c r="D409" s="98">
        <v>587</v>
      </c>
      <c r="E409" s="98">
        <v>587</v>
      </c>
      <c r="F409" s="98">
        <v>586</v>
      </c>
      <c r="G409" s="98">
        <v>586</v>
      </c>
      <c r="H409" s="98">
        <v>2346</v>
      </c>
      <c r="I409" s="99">
        <v>230</v>
      </c>
      <c r="J409" s="99">
        <f t="shared" si="14"/>
        <v>539580</v>
      </c>
      <c r="K409" s="99"/>
      <c r="L409" s="19"/>
      <c r="M409" s="19"/>
      <c r="N409" s="24"/>
      <c r="O409" s="19"/>
    </row>
    <row r="410" spans="1:15" ht="18">
      <c r="A410" s="19"/>
      <c r="B410" s="20" t="s">
        <v>557</v>
      </c>
      <c r="C410" s="21" t="s">
        <v>40</v>
      </c>
      <c r="D410" s="98">
        <v>14</v>
      </c>
      <c r="E410" s="98">
        <v>14</v>
      </c>
      <c r="F410" s="98">
        <v>14</v>
      </c>
      <c r="G410" s="98">
        <v>13</v>
      </c>
      <c r="H410" s="98">
        <v>55</v>
      </c>
      <c r="I410" s="99">
        <v>110</v>
      </c>
      <c r="J410" s="99">
        <f t="shared" si="14"/>
        <v>6050</v>
      </c>
      <c r="K410" s="99"/>
      <c r="L410" s="19"/>
      <c r="M410" s="19"/>
      <c r="N410" s="24"/>
      <c r="O410" s="19"/>
    </row>
    <row r="411" spans="1:15" ht="18">
      <c r="A411" s="26"/>
      <c r="B411" s="20"/>
      <c r="C411" s="21"/>
      <c r="D411" s="98"/>
      <c r="E411" s="98"/>
      <c r="F411" s="98"/>
      <c r="G411" s="98"/>
      <c r="H411" s="98"/>
      <c r="I411" s="99"/>
      <c r="J411" s="99"/>
      <c r="K411" s="99"/>
      <c r="L411" s="19"/>
      <c r="M411" s="19"/>
      <c r="N411" s="24"/>
      <c r="O411" s="19"/>
    </row>
    <row r="412" spans="1:12" s="21" customFormat="1" ht="15.75">
      <c r="A412" s="102" t="s">
        <v>191</v>
      </c>
      <c r="B412" s="20" t="s">
        <v>558</v>
      </c>
      <c r="C412" s="21" t="s">
        <v>40</v>
      </c>
      <c r="D412" s="98">
        <v>17</v>
      </c>
      <c r="E412" s="98">
        <v>17</v>
      </c>
      <c r="F412" s="98">
        <v>17</v>
      </c>
      <c r="G412" s="98">
        <v>17</v>
      </c>
      <c r="H412" s="98">
        <v>68</v>
      </c>
      <c r="I412" s="99">
        <v>9500</v>
      </c>
      <c r="J412" s="99">
        <f>+H412*I412</f>
        <v>646000</v>
      </c>
      <c r="K412" s="99">
        <f>SUM(J412:J416)</f>
        <v>3398650</v>
      </c>
      <c r="L412" s="21" t="s">
        <v>41</v>
      </c>
    </row>
    <row r="413" spans="1:15" ht="18">
      <c r="A413" s="19"/>
      <c r="B413" s="20" t="s">
        <v>559</v>
      </c>
      <c r="C413" s="21" t="s">
        <v>40</v>
      </c>
      <c r="D413" s="98">
        <v>5</v>
      </c>
      <c r="E413" s="98">
        <v>5</v>
      </c>
      <c r="F413" s="98">
        <v>5</v>
      </c>
      <c r="G413" s="98">
        <v>5</v>
      </c>
      <c r="H413" s="98">
        <v>20</v>
      </c>
      <c r="I413" s="99">
        <v>12000</v>
      </c>
      <c r="J413" s="99">
        <f>+H413*I413</f>
        <v>240000</v>
      </c>
      <c r="K413" s="99"/>
      <c r="L413" s="19"/>
      <c r="M413" s="19"/>
      <c r="N413" s="24"/>
      <c r="O413" s="19"/>
    </row>
    <row r="414" spans="1:15" ht="18">
      <c r="A414" s="32"/>
      <c r="B414" s="20" t="s">
        <v>560</v>
      </c>
      <c r="C414" s="21"/>
      <c r="D414" s="98">
        <v>15</v>
      </c>
      <c r="E414" s="98">
        <v>14</v>
      </c>
      <c r="F414" s="98">
        <v>14</v>
      </c>
      <c r="G414" s="98">
        <v>14</v>
      </c>
      <c r="H414" s="98">
        <v>57</v>
      </c>
      <c r="I414" s="99">
        <v>800</v>
      </c>
      <c r="J414" s="99">
        <f>+H414*I414</f>
        <v>45600</v>
      </c>
      <c r="K414" s="99"/>
      <c r="L414" s="32"/>
      <c r="M414" s="32"/>
      <c r="N414" s="35"/>
      <c r="O414" s="32"/>
    </row>
    <row r="415" spans="1:15" ht="18">
      <c r="A415" s="32"/>
      <c r="B415" s="20" t="s">
        <v>561</v>
      </c>
      <c r="C415" s="21"/>
      <c r="D415" s="98">
        <v>138</v>
      </c>
      <c r="E415" s="98">
        <v>137</v>
      </c>
      <c r="F415" s="98">
        <v>137</v>
      </c>
      <c r="G415" s="98">
        <v>137</v>
      </c>
      <c r="H415" s="98">
        <v>549</v>
      </c>
      <c r="I415" s="99">
        <v>450</v>
      </c>
      <c r="J415" s="99">
        <f>+H415*I415</f>
        <v>247050</v>
      </c>
      <c r="K415" s="99"/>
      <c r="L415" s="32"/>
      <c r="M415" s="32"/>
      <c r="N415" s="35"/>
      <c r="O415" s="32"/>
    </row>
    <row r="416" spans="1:15" ht="18">
      <c r="A416" s="32"/>
      <c r="B416" s="20" t="s">
        <v>562</v>
      </c>
      <c r="C416" s="21"/>
      <c r="D416" s="98">
        <v>3700</v>
      </c>
      <c r="E416" s="98">
        <v>3700</v>
      </c>
      <c r="F416" s="98">
        <v>3700</v>
      </c>
      <c r="G416" s="98">
        <v>3700</v>
      </c>
      <c r="H416" s="98">
        <v>14800</v>
      </c>
      <c r="I416" s="99">
        <v>150</v>
      </c>
      <c r="J416" s="99">
        <f>+H416*I416</f>
        <v>2220000</v>
      </c>
      <c r="K416" s="99"/>
      <c r="L416" s="32"/>
      <c r="M416" s="32"/>
      <c r="N416" s="35"/>
      <c r="O416" s="32"/>
    </row>
    <row r="417" spans="1:15" ht="18">
      <c r="A417" s="26"/>
      <c r="B417" s="20"/>
      <c r="C417" s="21"/>
      <c r="D417" s="98"/>
      <c r="E417" s="98"/>
      <c r="F417" s="98"/>
      <c r="G417" s="98"/>
      <c r="H417" s="98"/>
      <c r="I417" s="99"/>
      <c r="J417" s="99"/>
      <c r="K417" s="99"/>
      <c r="L417" s="19"/>
      <c r="M417" s="19"/>
      <c r="N417" s="24"/>
      <c r="O417" s="19"/>
    </row>
    <row r="418" spans="1:13" s="21" customFormat="1" ht="15.75">
      <c r="A418" s="102" t="s">
        <v>462</v>
      </c>
      <c r="B418" s="20" t="s">
        <v>563</v>
      </c>
      <c r="C418" s="21" t="s">
        <v>40</v>
      </c>
      <c r="D418" s="98">
        <v>25</v>
      </c>
      <c r="E418" s="98">
        <v>25</v>
      </c>
      <c r="F418" s="98">
        <v>25</v>
      </c>
      <c r="G418" s="98">
        <v>25</v>
      </c>
      <c r="H418" s="98">
        <v>100</v>
      </c>
      <c r="I418" s="99">
        <v>375</v>
      </c>
      <c r="J418" s="99">
        <f>+H418*I418</f>
        <v>37500</v>
      </c>
      <c r="K418" s="99">
        <f>+'PACC - SNCC.F.053 (4)'!$J418</f>
        <v>37500</v>
      </c>
      <c r="L418" s="21" t="s">
        <v>41</v>
      </c>
      <c r="M418" s="21" t="s">
        <v>26</v>
      </c>
    </row>
    <row r="419" spans="2:11" s="32" customFormat="1" ht="15.75">
      <c r="B419" s="20"/>
      <c r="C419" s="21"/>
      <c r="D419" s="98"/>
      <c r="E419" s="98"/>
      <c r="F419" s="98"/>
      <c r="G419" s="98"/>
      <c r="H419" s="98"/>
      <c r="I419" s="99"/>
      <c r="J419" s="99"/>
      <c r="K419" s="99"/>
    </row>
    <row r="420" spans="1:12" s="19" customFormat="1" ht="21.75" customHeight="1">
      <c r="A420" s="102" t="s">
        <v>512</v>
      </c>
      <c r="B420" s="20" t="s">
        <v>564</v>
      </c>
      <c r="C420" s="21"/>
      <c r="D420" s="98">
        <v>1</v>
      </c>
      <c r="E420" s="98">
        <v>1</v>
      </c>
      <c r="F420" s="98">
        <v>1</v>
      </c>
      <c r="G420" s="98">
        <v>1</v>
      </c>
      <c r="H420" s="98">
        <v>4</v>
      </c>
      <c r="I420" s="99">
        <v>2177983.380625</v>
      </c>
      <c r="J420" s="99">
        <f aca="true" t="shared" si="15" ref="J420:J426">+H420*I420</f>
        <v>8711933.5225</v>
      </c>
      <c r="K420" s="99">
        <f>SUM(J420:J423)</f>
        <v>30717054.03000001</v>
      </c>
      <c r="L420" s="27" t="s">
        <v>41</v>
      </c>
    </row>
    <row r="421" spans="1:15" ht="21.75" customHeight="1">
      <c r="A421" s="19"/>
      <c r="B421" s="20" t="s">
        <v>565</v>
      </c>
      <c r="C421" s="21"/>
      <c r="D421" s="98">
        <v>1</v>
      </c>
      <c r="E421" s="98">
        <v>1</v>
      </c>
      <c r="F421" s="98">
        <v>1</v>
      </c>
      <c r="G421" s="98">
        <v>1</v>
      </c>
      <c r="H421" s="98">
        <f>SUM('PACC - SNCC.F.053 (4)'!$D421:$G421)</f>
        <v>4</v>
      </c>
      <c r="I421" s="99">
        <v>2388497.280625</v>
      </c>
      <c r="J421" s="99">
        <f t="shared" si="15"/>
        <v>9553989.1225</v>
      </c>
      <c r="K421" s="99"/>
      <c r="L421" s="19"/>
      <c r="M421" s="19"/>
      <c r="N421" s="24"/>
      <c r="O421" s="19"/>
    </row>
    <row r="422" spans="1:15" ht="21.75" customHeight="1">
      <c r="A422" s="19"/>
      <c r="B422" s="20" t="s">
        <v>566</v>
      </c>
      <c r="C422" s="21"/>
      <c r="D422" s="98">
        <v>1</v>
      </c>
      <c r="E422" s="98">
        <v>1</v>
      </c>
      <c r="F422" s="98">
        <v>1</v>
      </c>
      <c r="G422" s="98">
        <v>1</v>
      </c>
      <c r="H422" s="98">
        <f>SUM('PACC - SNCC.F.053 (4)'!$D422:$G422)</f>
        <v>4</v>
      </c>
      <c r="I422" s="99">
        <v>622783.1281250003</v>
      </c>
      <c r="J422" s="99">
        <f t="shared" si="15"/>
        <v>2491132.512500001</v>
      </c>
      <c r="K422" s="99"/>
      <c r="L422" s="19"/>
      <c r="M422" s="19"/>
      <c r="N422" s="24"/>
      <c r="O422" s="19"/>
    </row>
    <row r="423" spans="1:15" ht="21.75" customHeight="1">
      <c r="A423" s="19"/>
      <c r="B423" s="20" t="s">
        <v>567</v>
      </c>
      <c r="C423" s="21"/>
      <c r="D423" s="98">
        <v>1</v>
      </c>
      <c r="E423" s="98">
        <v>1</v>
      </c>
      <c r="F423" s="98">
        <v>1</v>
      </c>
      <c r="G423" s="98">
        <v>1</v>
      </c>
      <c r="H423" s="98">
        <f>SUM('PACC - SNCC.F.053 (4)'!$D423:$G423)</f>
        <v>4</v>
      </c>
      <c r="I423" s="99">
        <v>2489999.718125</v>
      </c>
      <c r="J423" s="99">
        <f t="shared" si="15"/>
        <v>9959998.8725</v>
      </c>
      <c r="K423" s="99"/>
      <c r="L423" s="19"/>
      <c r="M423" s="19"/>
      <c r="N423" s="24"/>
      <c r="O423" s="19"/>
    </row>
    <row r="424" spans="1:15" s="104" customFormat="1" ht="18.75" customHeight="1">
      <c r="A424" s="19"/>
      <c r="B424" s="105"/>
      <c r="C424" s="106"/>
      <c r="D424" s="107"/>
      <c r="E424" s="107"/>
      <c r="F424" s="107"/>
      <c r="G424" s="107"/>
      <c r="H424" s="108"/>
      <c r="I424" s="28"/>
      <c r="J424" s="28"/>
      <c r="K424" s="109"/>
      <c r="L424" s="19"/>
      <c r="M424" s="19"/>
      <c r="N424" s="24"/>
      <c r="O424" s="19"/>
    </row>
    <row r="425" spans="1:12" s="21" customFormat="1" ht="15.75">
      <c r="A425" s="102" t="s">
        <v>192</v>
      </c>
      <c r="B425" s="20" t="s">
        <v>568</v>
      </c>
      <c r="C425" s="21" t="s">
        <v>40</v>
      </c>
      <c r="D425" s="98">
        <v>3697</v>
      </c>
      <c r="E425" s="98">
        <v>3697</v>
      </c>
      <c r="F425" s="98">
        <v>3697</v>
      </c>
      <c r="G425" s="98">
        <v>3697</v>
      </c>
      <c r="H425" s="98">
        <v>14788</v>
      </c>
      <c r="I425" s="99">
        <v>35.4</v>
      </c>
      <c r="J425" s="99">
        <f t="shared" si="15"/>
        <v>523495.19999999995</v>
      </c>
      <c r="K425" s="109">
        <f>SUM(J425:J426)</f>
        <v>1012090.72</v>
      </c>
      <c r="L425" s="21" t="s">
        <v>41</v>
      </c>
    </row>
    <row r="426" spans="1:15" ht="21.75" customHeight="1">
      <c r="A426" s="32"/>
      <c r="B426" s="20" t="s">
        <v>569</v>
      </c>
      <c r="C426" s="21" t="s">
        <v>40</v>
      </c>
      <c r="D426" s="98">
        <v>3697</v>
      </c>
      <c r="E426" s="98">
        <v>3697</v>
      </c>
      <c r="F426" s="98">
        <v>3697</v>
      </c>
      <c r="G426" s="98">
        <v>3697</v>
      </c>
      <c r="H426" s="98">
        <v>14788</v>
      </c>
      <c r="I426" s="99">
        <v>33.04</v>
      </c>
      <c r="J426" s="99">
        <f t="shared" si="15"/>
        <v>488595.51999999996</v>
      </c>
      <c r="K426" s="99"/>
      <c r="L426" s="32"/>
      <c r="M426" s="32"/>
      <c r="N426" s="35"/>
      <c r="O426" s="32"/>
    </row>
    <row r="427" spans="1:15" ht="18">
      <c r="A427" s="19"/>
      <c r="B427" s="19"/>
      <c r="C427" s="27"/>
      <c r="D427" s="98"/>
      <c r="E427" s="98"/>
      <c r="F427" s="98"/>
      <c r="G427" s="98"/>
      <c r="H427" s="98"/>
      <c r="I427" s="24"/>
      <c r="J427" s="113" t="s">
        <v>570</v>
      </c>
      <c r="K427" s="112">
        <f>SUM(J11:J427)</f>
        <v>503317620.61999995</v>
      </c>
      <c r="L427" s="19"/>
      <c r="M427" s="19"/>
      <c r="N427" s="24"/>
      <c r="O427" s="19"/>
    </row>
    <row r="428" spans="2:12" ht="18">
      <c r="B428" s="19"/>
      <c r="C428" s="19"/>
      <c r="D428" s="19"/>
      <c r="E428" s="19"/>
      <c r="F428" s="19"/>
      <c r="G428" s="19"/>
      <c r="H428" s="22"/>
      <c r="I428" s="24"/>
      <c r="J428" s="24"/>
      <c r="K428" s="24"/>
      <c r="L428" s="19"/>
    </row>
    <row r="429" spans="2:12" ht="18">
      <c r="B429" s="19"/>
      <c r="C429" s="19"/>
      <c r="D429" s="19"/>
      <c r="E429" s="19"/>
      <c r="F429" s="19"/>
      <c r="G429" s="19"/>
      <c r="H429" s="22"/>
      <c r="I429" s="24"/>
      <c r="J429" s="24"/>
      <c r="K429" s="24"/>
      <c r="L429" s="19"/>
    </row>
    <row r="430" spans="2:12" ht="18">
      <c r="B430" s="19"/>
      <c r="C430" s="19"/>
      <c r="D430" s="19"/>
      <c r="E430" s="19"/>
      <c r="F430" s="19"/>
      <c r="G430" s="19"/>
      <c r="H430" s="22"/>
      <c r="I430" s="24"/>
      <c r="J430" s="24"/>
      <c r="K430" s="24"/>
      <c r="L430" s="19"/>
    </row>
    <row r="431" spans="2:12" ht="18">
      <c r="B431" s="19"/>
      <c r="C431" s="19"/>
      <c r="D431" s="19"/>
      <c r="E431" s="19"/>
      <c r="F431" s="19"/>
      <c r="G431" s="19"/>
      <c r="H431" s="22"/>
      <c r="I431" s="24"/>
      <c r="J431" s="24"/>
      <c r="K431" s="24"/>
      <c r="L431" s="19"/>
    </row>
    <row r="432" spans="2:12" ht="18">
      <c r="B432" s="19"/>
      <c r="C432" s="19"/>
      <c r="D432" s="19"/>
      <c r="E432" s="19"/>
      <c r="F432" s="19"/>
      <c r="G432" s="19"/>
      <c r="H432" s="22"/>
      <c r="I432" s="24"/>
      <c r="J432" s="24"/>
      <c r="K432" s="24"/>
      <c r="L432" s="19"/>
    </row>
    <row r="433" spans="2:12" ht="18">
      <c r="B433" s="19"/>
      <c r="C433" s="19"/>
      <c r="D433" s="19"/>
      <c r="E433" s="19"/>
      <c r="F433" s="19"/>
      <c r="G433" s="19"/>
      <c r="H433" s="22"/>
      <c r="I433" s="24"/>
      <c r="J433" s="24"/>
      <c r="K433" s="24"/>
      <c r="L433" s="19"/>
    </row>
  </sheetData>
  <sheetProtection/>
  <protectedRanges>
    <protectedRange sqref="A11" name="Rango1_1"/>
  </protectedRanges>
  <mergeCells count="4">
    <mergeCell ref="A3:A5"/>
    <mergeCell ref="A6:I6"/>
    <mergeCell ref="A7:B7"/>
    <mergeCell ref="D9:G9"/>
  </mergeCells>
  <dataValidations count="12">
    <dataValidation allowBlank="1" showInputMessage="1" showErrorMessage="1" promptTitle="PACC" prompt="Digite la unidad de medida.&#10;&#10;" sqref="C330 C372 C381:C390 C134:C170 C179:C182 C172:C176 C184:C191 C203:C206 C199:C201 C193:C197 C11:C15 C17:C34 C42:C62 C67:C73 C75:C81 C83:C93 C302:C323 C332:C342 C344:C350 C374:C379 C392:C396 C411:C427 C352:C368 C208:C300 C95:C132 C326:C328 C36:C40 C398:C409"/>
    <dataValidation allowBlank="1" showInputMessage="1" showErrorMessage="1" promptTitle="PACC" prompt="Digite la descripción de la compra o contratación." sqref="B330 B372 B381:B390 B36 B134:B170 B179:B182 B172:B176 B184:B191 B203:B206 B199:B201 B193:B197 B11:B15 B17:B34 B42:B62 B67:B73 B75:B81 B83:B93 B208:B219 B302:B323 B332:B342 B344:B350 B374:B379 B392:B396 B398:B409 B352:B368 B221:B300 B39:B40 B411:B426 B326:B328 B95:B132"/>
    <dataValidation type="list" allowBlank="1" showInputMessage="1" showErrorMessage="1" promptTitle="PACC" prompt="Seleccione el procedimiento de selección." sqref="L330 L11:L15 L17:L36 L42:L63 L83:L93 L75:L81 L332:L368 L302:L323 L381:L426 L95:L300 L326:L328 L372:L379 L67:L73 L39:L40">
      <formula1>$W$11:$W$11</formula1>
    </dataValidation>
    <dataValidation allowBlank="1" showInputMessage="1" showErrorMessage="1" promptTitle="PACC" prompt="Digite las observaciones que considere." sqref="O330 O11:O15 O17:O36 O42:O63 O67:O73 O75:O81 O83:O93 O302:O323 O372:O379 O332:O368 O95:O300 O381:O426 O326:O328 O39:O40"/>
    <dataValidation allowBlank="1" showInputMessage="1" showErrorMessage="1" promptTitle="PACC" prompt="Digite el valor adquirido." sqref="N330 N11:N15 N17:N36 N42:N63 N67:N73 N75:N81 N83:N93 N302:N323 N372:N379 N332:N368 N95:N300 N381:N426 N326:N328 N39:N40"/>
    <dataValidation allowBlank="1" showInputMessage="1" showErrorMessage="1" promptTitle="PACC" prompt="Digite la fuente de financiamiento del procedimiento de referencia." sqref="M330 M11:M15 M17:M36 M42:M63 M67:M73 M75:M81 M83:M93 M302:M323 M372:M379 M332:M368 M95:M300 M381:M426 M326:M328 M39:M40"/>
    <dataValidation allowBlank="1" showInputMessage="1" showErrorMessage="1" promptTitle="PACC" prompt="Este valor se calculará sumando los costos totales que posean el mismo Código de Catálogo de Bienes y Servicios." sqref="K12:K15 K18:K36 K42:K63 K39:K40 K68:K73 K302:K323 K372:K379 K257:K298 K332:K352 K326:K328 K76:K81 K84:K93 K95:K255 K300 K354:K368 K425:K426 K381:K423"/>
    <dataValidation allowBlank="1" showInputMessage="1" showErrorMessage="1" promptTitle="PACC" prompt="La cantidad total resultará de la suma de las cantidades requeridas en cada trimestre. " sqref="H330:I330 H11:I15 H17:I36 H42:I63 H67:I73 H75:I81 H83:I93 H302:I323 H372:I379 H381:I410 I411:I419 H95:I300 H332:I368 H411:H426 H326:I328 H39:I40"/>
    <dataValidation allowBlank="1" showInputMessage="1" showErrorMessage="1" promptTitle="PACC" prompt="Este valor se calculará automáticamente, resultado de la multiplicación de la cantidad total por el precio unitario estimado." sqref="J330:K330 J17:J40 J42:J73 J75:J81 J83:J93 J302:J323 J372:J379 J332:J369 J95:J300 J11:J15 J326:J328 J381:J426"/>
    <dataValidation allowBlank="1" showInputMessage="1" showErrorMessage="1" promptTitle="PACC" prompt="Digite la cantidad requerida en este período.&#10;" sqref="D300:G300 D270 F270:G270 E347:G349 F294:G294 F287:G287 F291:G292 D317 F317:G317 E295:G297 D330:G330 E343:G344 E310:G310 D99:G100 D357 F357:G357 F345:G345 F400:G400 F391:G392 D391:D392 D401:G402 F381:G384 D381:D389 D25:G25 E385:G387 F104:G104 E129:G129 F342:G342 D78:D79 D76:G77 F78:G79 D46:G47 E221:G221 D15:G15 F164:G209 D105:G105 D104 D33:D36 F130:G132 D264 F264:G264 E219:G219 D219:D221 F338:G340 D217 F217:G217 F33:G33 F35:G36 D254 F254:G254 D253:G253 E34:G34 F359:G362 F350:G350 E351:G351 F352:G354 E341:G341 D164:D209 D420:G426 F220:G220 F388:G389 E336:G337 F113:G113 D113 E127:G127 E133:G133 F251:G251 D251 F258:G261 D258:D261 D278 F278:G278 D287 D288:G288 E289:G290 D289:D297 E293:G293 E396:G399 D310:D311 D314:D315 F314:G315 F332:G335 D332:D345 D347:D354 F372:G377 D372:D379 E378:G379 F394:G395 D394:D400 F403:G407 D403:D407 F128:G128 F367:G368 D359:D368 D409:G417 D127:D133 F311:G311 E363:G366"/>
    <dataValidation allowBlank="1" showInputMessage="1" showErrorMessage="1" promptTitle="PACC" prompt="Digite el precio unitario estimado.&#10;" sqref="I420:I426"/>
    <dataValidation type="list" allowBlank="1" showInputMessage="1" showErrorMessage="1" promptTitle="PACC" prompt="Seleccione el Código de Bienes y Servicios.&#10;" sqref="A412:A416 A381 A330 A39:A40 A67:A73 A326:A328 A418:A426 A42:A63 A302:A323 A372:A379 A17:A36 A332:A368 A75:A81 A383:A410 A95:A300 A83:A93 A12:A15">
      <formula1>$T$11:$T$405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Rosey</dc:creator>
  <cp:keywords/>
  <dc:description/>
  <cp:lastModifiedBy>Bladimil Alberto Fantasía Berroa</cp:lastModifiedBy>
  <cp:lastPrinted>2016-02-19T15:32:13Z</cp:lastPrinted>
  <dcterms:created xsi:type="dcterms:W3CDTF">2015-10-19T12:59:58Z</dcterms:created>
  <dcterms:modified xsi:type="dcterms:W3CDTF">2016-02-19T15:32:50Z</dcterms:modified>
  <cp:category/>
  <cp:version/>
  <cp:contentType/>
  <cp:contentStatus/>
</cp:coreProperties>
</file>